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33" documentId="120_S{2AC9BD13-BADA-5192-A53E-5A8FF88502F6}" xr6:coauthVersionLast="47" xr6:coauthVersionMax="47" xr10:uidLastSave="{0F4195C5-47C8-4407-92DB-53DDD8A55DE6}"/>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B3" i="4"/>
  <c r="B4" i="4"/>
  <c r="L16" i="5"/>
  <c r="J16" i="5"/>
  <c r="I16" i="5"/>
  <c r="B16" i="5"/>
  <c r="G3" i="9"/>
  <c r="G4" i="9"/>
  <c r="D5" i="3"/>
  <c r="D6" i="3"/>
  <c r="L14" i="5"/>
  <c r="L15"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4" i="5"/>
  <c r="J15"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4" i="5"/>
  <c r="I15"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4" i="5"/>
  <c r="B15"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D9" i="3"/>
  <c r="G6" i="5"/>
  <c r="G7" i="5"/>
  <c r="G8" i="5"/>
  <c r="G9" i="5"/>
  <c r="G10" i="5"/>
  <c r="G11" i="5"/>
  <c r="G12" i="5"/>
  <c r="G13" i="5"/>
  <c r="B6" i="5"/>
  <c r="B7" i="5"/>
  <c r="B8" i="5"/>
  <c r="B9" i="5"/>
  <c r="B10" i="5"/>
  <c r="B11" i="5"/>
  <c r="B12" i="5"/>
  <c r="B13" i="5"/>
  <c r="I6" i="5"/>
  <c r="I7" i="5"/>
  <c r="I8" i="5"/>
  <c r="I9" i="5"/>
  <c r="I10" i="5"/>
  <c r="I11" i="5"/>
  <c r="I12" i="5"/>
  <c r="I13" i="5"/>
  <c r="J6" i="5"/>
  <c r="J7" i="5"/>
  <c r="J8" i="5"/>
  <c r="J9" i="5"/>
  <c r="J10" i="5"/>
  <c r="J11" i="5"/>
  <c r="J12" i="5"/>
  <c r="J13" i="5"/>
  <c r="L6" i="5"/>
  <c r="L7" i="5"/>
  <c r="L8" i="5"/>
  <c r="L9" i="5"/>
  <c r="L10" i="5"/>
  <c r="L11" i="5"/>
  <c r="L12"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<sst xmlns="http://schemas.openxmlformats.org/spreadsheetml/2006/main" count="180278" uniqueCount="39123">
  <si>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</si>
  <si>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</si>
  <si>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</si>
  <si>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</si>
  <si>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</si>
  <si>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</si>
  <si>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</si>
  <si>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</si>
  <si>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</si>
  <si>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</si>
  <si>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</si>
  <si>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</si>
  <si>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</si>
  <si>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</si>
  <si>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</si>
  <si>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</si>
  <si>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</si>
  <si>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</si>
  <si>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</si>
  <si>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</si>
  <si>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</si>
  <si>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</si>
  <si>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</si>
  <si>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</si>
  <si>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</si>
  <si>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</si>
  <si>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</si>
  <si>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</si>
  <si>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</si>
  <si>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</si>
  <si>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</si>
  <si>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</si>
  <si>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</si>
  <si>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</si>
  <si>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</si>
  <si>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</si>
  <si>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</si>
  <si>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</si>
  <si>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</si>
  <si>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</si>
  <si>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</si>
  <si>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</si>
  <si>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</si>
  <si>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</si>
  <si>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</si>
  <si>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</si>
  <si>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</si>
  <si>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</si>
  <si>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</si>
  <si>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</si>
  <si>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</si>
  <si>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</si>
  <si>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</si>
  <si>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</si>
  <si>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</si>
  <si>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</si>
  <si>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</si>
  <si>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</si>
  <si>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</si>
  <si>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</si>
  <si>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</si>
  <si>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</si>
  <si>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</si>
  <si>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</si>
  <si>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</si>
  <si>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</si>
  <si>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</si>
  <si>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</si>
  <si>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</si>
  <si>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</si>
  <si>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</si>
  <si>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</si>
  <si>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</si>
  <si>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</si>
  <si>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</si>
  <si>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</si>
  <si>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</si>
  <si>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</si>
  <si>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</si>
  <si>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</si>
  <si>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</si>
  <si>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</si>
  <si>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</si>
  <si>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</si>
  <si>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</si>
  <si>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</si>
  <si>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</si>
  <si>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</si>
  <si>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</si>
  <si>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</si>
  <si>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</si>
  <si>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</si>
  <si>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</si>
  <si>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</si>
  <si>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</si>
  <si>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</si>
  <si>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</si>
  <si>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</si>
  <si>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</si>
  <si>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</si>
  <si>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</si>
  <si>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</si>
  <si>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</si>
  <si>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</si>
  <si>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</si>
  <si>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</si>
  <si>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</si>
  <si>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</si>
  <si>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</si>
  <si>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</si>
  <si>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</si>
  <si>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</si>
  <si>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</si>
  <si>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</si>
  <si>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</si>
  <si>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</si>
  <si>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</si>
  <si>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</si>
  <si>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</si>
  <si>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</si>
  <si>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</si>
  <si>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</si>
  <si>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</si>
  <si>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</si>
  <si>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</si>
  <si>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</si>
  <si>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</si>
  <si>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</si>
  <si>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</si>
  <si>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</si>
  <si>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</si>
  <si>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</si>
  <si>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</si>
  <si>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</si>
  <si>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</si>
  <si>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</si>
  <si>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</si>
  <si>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</si>
  <si>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</si>
  <si>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</si>
  <si>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</si>
  <si>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</si>
  <si>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</si>
  <si>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</si>
  <si>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</si>
  <si>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</si>
  <si>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</si>
  <si>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</si>
  <si>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</si>
  <si>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</si>
  <si>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</si>
  <si>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</si>
  <si>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</si>
  <si>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</si>
  <si>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</si>
  <si>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</si>
  <si>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</si>
  <si>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</si>
  <si>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</si>
  <si>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</si>
  <si>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</si>
  <si>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</si>
  <si>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</si>
  <si>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</si>
  <si>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</si>
  <si>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</si>
  <si>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</si>
  <si>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</si>
  <si>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</si>
  <si>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</si>
  <si>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</si>
  <si>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</si>
  <si>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</si>
  <si>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</si>
  <si>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</si>
  <si>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</si>
  <si>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</si>
  <si>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</si>
  <si>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</si>
  <si>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</si>
  <si>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</si>
  <si>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</si>
  <si>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</si>
  <si>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</si>
  <si>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</si>
  <si>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</si>
  <si>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</si>
  <si>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</si>
  <si>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</si>
  <si>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</si>
  <si>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</si>
  <si>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</si>
  <si>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</si>
  <si>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</si>
  <si>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</si>
  <si>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</si>
  <si>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</si>
  <si>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</si>
  <si>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</si>
  <si>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</si>
  <si>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</si>
  <si>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</si>
  <si>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</si>
  <si>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</si>
  <si>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</si>
  <si>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</si>
  <si>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</si>
  <si>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</si>
  <si>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</si>
  <si>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</si>
  <si>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</si>
  <si>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</si>
  <si>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</si>
  <si>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</si>
  <si>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</si>
  <si>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</si>
  <si>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</si>
  <si>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</si>
  <si>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</si>
  <si>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</si>
  <si>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</si>
  <si>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</si>
  <si>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</si>
  <si>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</si>
  <si>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</si>
  <si>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</si>
  <si>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</si>
  <si>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</si>
  <si>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</si>
  <si>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</si>
  <si>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</si>
  <si>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</si>
  <si>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</si>
  <si>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</si>
  <si>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</si>
  <si>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</si>
  <si>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</si>
  <si>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</si>
  <si>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</si>
  <si>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</si>
  <si>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</si>
  <si>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</si>
  <si>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</si>
  <si>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</si>
  <si>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</si>
  <si>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</si>
  <si>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</si>
  <si>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</si>
  <si>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</si>
  <si>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</si>
  <si>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</si>
  <si>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</si>
  <si>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</si>
  <si>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</si>
  <si>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</si>
  <si>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</si>
  <si>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</si>
  <si>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</si>
  <si>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</si>
  <si>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</si>
  <si>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</si>
  <si>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</si>
  <si>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</si>
  <si>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</si>
  <si>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</si>
  <si>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</si>
  <si>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</si>
  <si>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</si>
  <si>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</si>
  <si>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</si>
  <si>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</si>
  <si>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</si>
  <si>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</si>
  <si>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</si>
  <si>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</si>
  <si>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</si>
  <si>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</si>
  <si>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</si>
  <si>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</si>
  <si>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</si>
  <si>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</si>
  <si>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</si>
  <si>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</si>
  <si>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</si>
  <si>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</si>
  <si>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</si>
  <si>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</si>
  <si>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</si>
  <si>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</si>
  <si>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</si>
  <si>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</si>
  <si>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</si>
  <si>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</si>
  <si>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</si>
  <si>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</si>
  <si>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</si>
  <si>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</si>
  <si>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</si>
  <si>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</si>
  <si>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</si>
  <si>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</si>
  <si>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</si>
  <si>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</si>
  <si>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</si>
  <si>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</si>
  <si>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</si>
  <si>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</si>
  <si>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</si>
  <si>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</si>
  <si>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</si>
  <si>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</si>
  <si>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</si>
  <si>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</si>
  <si>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</si>
  <si>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</si>
  <si>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</si>
  <si>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</si>
  <si>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</si>
  <si>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</si>
  <si>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</si>
  <si>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</si>
  <si>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</si>
  <si>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</si>
  <si>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</si>
  <si>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</si>
  <si>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</si>
  <si>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</si>
  <si>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</si>
  <si>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</si>
  <si>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</si>
  <si>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</si>
  <si>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</si>
  <si>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</si>
  <si>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</si>
  <si>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</si>
  <si>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</si>
  <si>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</si>
  <si>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</si>
  <si>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</si>
  <si>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</si>
  <si>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</si>
  <si>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</si>
  <si>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</si>
  <si>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</si>
  <si>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</si>
  <si>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</si>
  <si>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</si>
  <si>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</si>
  <si>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</si>
  <si>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</si>
  <si>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</si>
  <si>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</si>
  <si>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</si>
  <si>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</si>
  <si>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</si>
  <si>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</si>
  <si>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</si>
  <si>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</si>
  <si>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</si>
  <si>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</si>
  <si>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</si>
  <si>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</si>
  <si>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</si>
  <si>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</si>
  <si>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</si>
  <si>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</si>
  <si>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</si>
  <si>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</si>
  <si>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</si>
  <si>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</si>
  <si>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</si>
  <si>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</si>
  <si>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</si>
  <si>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</si>
  <si>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</si>
  <si>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</si>
  <si>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</si>
  <si>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</si>
  <si>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</si>
  <si>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</si>
  <si>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</si>
  <si>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</si>
  <si>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</si>
  <si>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</si>
  <si>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</si>
  <si>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</si>
  <si>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</si>
  <si>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</si>
  <si>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</si>
  <si>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</si>
  <si>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</si>
  <si>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</si>
  <si>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</si>
  <si>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</si>
  <si>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</si>
  <si>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</si>
  <si>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</si>
  <si>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</si>
  <si>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</si>
  <si>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</si>
  <si>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</si>
  <si>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</si>
  <si>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</si>
  <si>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</si>
  <si>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</si>
  <si>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</si>
  <si>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</si>
  <si>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</si>
  <si>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</si>
  <si>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</si>
  <si>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</si>
  <si>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</si>
  <si>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</si>
  <si>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</si>
  <si>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</si>
  <si>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</si>
  <si>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</si>
  <si>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</si>
  <si>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</si>
  <si>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</si>
  <si>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</si>
  <si>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</si>
  <si>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</si>
  <si>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</si>
  <si>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</si>
  <si>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</si>
  <si>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</si>
  <si>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</si>
  <si>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</si>
  <si>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</si>
  <si>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</si>
  <si>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</si>
  <si>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</si>
  <si>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</si>
  <si>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</si>
  <si>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</si>
  <si>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</si>
  <si>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</si>
  <si>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</si>
  <si>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</si>
  <si>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</si>
  <si>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</si>
  <si>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</si>
  <si>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</si>
  <si>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</si>
  <si>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</si>
  <si>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</si>
  <si>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</si>
  <si>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</si>
  <si>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</si>
  <si>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</si>
  <si>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</si>
  <si>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</si>
  <si>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</si>
  <si>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</si>
  <si>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</si>
  <si>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</si>
  <si>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</si>
  <si>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</si>
  <si>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</si>
  <si>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</si>
  <si>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</si>
  <si>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</si>
  <si>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</si>
  <si>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</si>
  <si>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</si>
  <si>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</si>
  <si>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</si>
  <si>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</si>
  <si>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</si>
  <si>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</si>
  <si>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</si>
  <si>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</si>
  <si>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</si>
  <si>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</si>
  <si>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</si>
  <si>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</si>
  <si>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</si>
  <si>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</si>
  <si>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</si>
  <si>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</si>
  <si>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</si>
  <si>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</si>
  <si>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</si>
  <si>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</si>
  <si>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</si>
  <si>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</si>
  <si>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</si>
  <si>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</si>
  <si>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</si>
  <si>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</si>
  <si>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</si>
  <si>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</si>
  <si>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</si>
  <si>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</si>
  <si>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</si>
  <si>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</si>
  <si>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</si>
  <si>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</si>
  <si>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</si>
  <si>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</si>
  <si>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</si>
  <si>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</si>
  <si>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</si>
  <si>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</si>
  <si>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</si>
  <si>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</si>
  <si>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</si>
  <si>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</si>
  <si>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</si>
  <si>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</si>
  <si>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</si>
  <si>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</si>
  <si>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</si>
  <si>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</si>
  <si>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</si>
  <si>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</si>
  <si>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</si>
  <si>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</si>
  <si>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</si>
  <si>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</si>
  <si>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</si>
  <si>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</si>
  <si>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</si>
  <si>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</si>
  <si>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</si>
  <si>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</si>
  <si>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</si>
  <si>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</si>
  <si>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</si>
  <si>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</si>
  <si>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</si>
  <si>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</si>
  <si>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</si>
  <si>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</si>
  <si>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</si>
  <si>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</si>
  <si>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</si>
  <si>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</si>
  <si>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</si>
  <si>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</si>
  <si>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</si>
  <si>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</si>
  <si>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</si>
  <si>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</si>
  <si>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</si>
  <si>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</si>
  <si>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</si>
  <si>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</si>
  <si>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</si>
  <si>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</si>
  <si>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</si>
  <si>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</si>
  <si>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</si>
  <si>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</si>
  <si>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</si>
  <si>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</si>
  <si>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</si>
  <si>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</si>
  <si>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</si>
  <si>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</si>
  <si>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</si>
  <si>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</si>
  <si>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</si>
  <si>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</si>
  <si>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</si>
  <si>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</si>
  <si>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</si>
  <si>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</si>
  <si>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</si>
  <si>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</si>
  <si>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</si>
  <si>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</si>
  <si>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</si>
  <si>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</si>
  <si>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</si>
  <si>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</si>
  <si>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</si>
  <si>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</si>
  <si>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</si>
  <si>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</si>
  <si>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</si>
  <si>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</si>
  <si>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</si>
  <si>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</si>
  <si>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</si>
  <si>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</si>
  <si>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</si>
  <si>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</si>
  <si>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</si>
  <si>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</si>
  <si>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</si>
  <si>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</si>
  <si>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</si>
  <si>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</si>
  <si>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</si>
  <si>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</si>
  <si>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</si>
  <si>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</si>
  <si>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</si>
  <si>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</si>
  <si>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</si>
  <si>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</si>
  <si>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</si>
  <si>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</si>
  <si>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</si>
  <si>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</si>
  <si>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</si>
  <si>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</si>
  <si>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</si>
  <si>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</si>
  <si>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</si>
  <si>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</si>
  <si>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</si>
  <si>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</si>
  <si>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</si>
  <si>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</si>
  <si>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</si>
  <si>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</si>
  <si>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</si>
  <si>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</si>
  <si>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</si>
  <si>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</si>
  <si>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</si>
  <si>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</si>
  <si>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</si>
  <si>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</si>
  <si>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</si>
  <si>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</si>
  <si>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</si>
  <si>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</si>
  <si>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</si>
  <si>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</si>
  <si>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</si>
  <si>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</si>
  <si>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</si>
  <si>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</si>
  <si>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</si>
  <si>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</si>
  <si>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</si>
  <si>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</si>
  <si>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</si>
  <si>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</si>
  <si>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</si>
  <si>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</si>
  <si>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</si>
  <si>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</si>
  <si>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</si>
  <si>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</si>
  <si>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</si>
  <si>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</si>
  <si>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</si>
  <si>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</si>
  <si>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</si>
  <si>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</si>
  <si>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</si>
  <si>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</si>
  <si>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</si>
  <si>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</si>
  <si>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</si>
  <si>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</si>
  <si>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</si>
  <si>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</si>
  <si>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</si>
  <si>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</si>
  <si>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</si>
  <si>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</si>
  <si>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</si>
  <si>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</si>
  <si>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</si>
  <si>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</si>
  <si>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</si>
  <si>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</si>
  <si>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</si>
  <si>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</si>
  <si>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</si>
  <si>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</si>
  <si>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</si>
  <si>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</si>
  <si>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</si>
  <si>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</si>
  <si>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</si>
  <si>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</si>
  <si>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</si>
  <si>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</si>
  <si>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</si>
  <si>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</si>
  <si>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</si>
  <si>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</si>
  <si>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</si>
  <si>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</si>
  <si>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</si>
  <si>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</si>
  <si>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</si>
  <si>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</si>
  <si>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</si>
  <si>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</si>
  <si>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</si>
  <si>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</si>
  <si>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</si>
  <si>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</si>
  <si>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</si>
  <si>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</si>
  <si>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</si>
  <si>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</si>
  <si>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</si>
  <si>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</si>
  <si>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</si>
  <si>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</si>
  <si>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</si>
  <si>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</si>
  <si>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</si>
  <si>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</si>
  <si>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</si>
  <si>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</si>
  <si>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</si>
  <si>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</si>
  <si>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</si>
  <si>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</si>
  <si>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</si>
  <si>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</si>
  <si>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</si>
  <si>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</si>
  <si>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</si>
  <si>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</si>
  <si>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</si>
  <si>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</si>
  <si>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</si>
  <si>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</si>
  <si>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</si>
  <si>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</si>
  <si>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</si>
  <si>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</si>
  <si>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</si>
  <si>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</si>
  <si>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</si>
  <si>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</si>
  <si>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</si>
  <si>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</si>
  <si>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</si>
  <si>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</si>
  <si>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</si>
  <si>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</si>
  <si>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</si>
  <si>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</si>
  <si>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</si>
  <si>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</si>
  <si>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</si>
  <si>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</si>
  <si>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</si>
  <si>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</si>
  <si>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</si>
  <si>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</si>
  <si>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</si>
  <si>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</si>
  <si>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</si>
  <si>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</si>
  <si>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</si>
  <si>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</si>
  <si>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</si>
  <si>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</si>
  <si>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</si>
  <si>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</si>
  <si>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</si>
  <si>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</si>
  <si>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</si>
  <si>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</si>
  <si>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</si>
  <si>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</si>
  <si>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</si>
  <si>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</si>
  <si>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</si>
  <si>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</si>
  <si>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</si>
  <si>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</si>
  <si>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</si>
  <si>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</si>
  <si>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</si>
  <si>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</si>
  <si>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</si>
  <si>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</si>
  <si>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</si>
  <si>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</si>
  <si>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</si>
  <si>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</si>
  <si>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</si>
  <si>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</si>
  <si>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</si>
  <si>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</si>
  <si>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</si>
  <si>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</si>
  <si>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</si>
  <si>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</si>
  <si>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</si>
  <si>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</si>
  <si>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</si>
  <si>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</si>
  <si>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</si>
  <si>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</si>
  <si>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</si>
  <si>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</si>
  <si>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</si>
  <si>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</si>
  <si>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</si>
  <si>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</si>
  <si>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</si>
  <si>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</si>
  <si>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</si>
  <si>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</si>
  <si>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</si>
  <si>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</si>
  <si>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</si>
  <si>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</si>
  <si>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</si>
  <si>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</si>
  <si>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</si>
  <si>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</si>
  <si>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</si>
  <si>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</si>
  <si>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</si>
  <si>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</si>
  <si>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</si>
  <si>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</si>
  <si>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</si>
  <si>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</si>
  <si>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</si>
  <si>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</si>
  <si>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</si>
  <si>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</si>
  <si>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</si>
  <si>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</si>
  <si>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</si>
  <si>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</si>
  <si>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</si>
  <si>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</si>
  <si>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</si>
  <si>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</si>
  <si>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</si>
  <si>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</si>
  <si>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</si>
  <si>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</si>
  <si>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</si>
  <si>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</si>
  <si>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</si>
  <si>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</si>
  <si>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</si>
  <si>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</si>
  <si>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</si>
  <si>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</si>
  <si>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</si>
  <si>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</si>
  <si>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</si>
  <si>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</si>
  <si>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</si>
  <si>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</si>
  <si>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</si>
  <si>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</si>
  <si>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</si>
  <si>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</si>
  <si>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</si>
  <si>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</si>
  <si>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</si>
  <si>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</si>
  <si>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</si>
  <si>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</si>
  <si>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</si>
  <si>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</si>
  <si>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</si>
  <si>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</si>
  <si>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</si>
  <si>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</si>
  <si>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</si>
  <si>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</si>
  <si>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</si>
  <si>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</si>
  <si>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</si>
  <si>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</si>
  <si>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</si>
  <si>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</si>
  <si>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</si>
  <si>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</si>
  <si>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</si>
  <si>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</si>
  <si>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</si>
  <si>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</si>
  <si>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</si>
  <si>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</si>
  <si>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</si>
  <si>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</si>
  <si>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</si>
  <si>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</si>
  <si>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</si>
  <si>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</si>
  <si>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</si>
  <si>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</si>
  <si>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</si>
  <si>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</si>
  <si>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</si>
  <si>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</si>
  <si>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</si>
  <si>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</si>
  <si>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</si>
  <si>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</si>
  <si>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</si>
  <si>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</si>
  <si>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</si>
  <si>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</si>
  <si>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</si>
  <si>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</si>
  <si>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</si>
  <si>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</si>
  <si>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</si>
  <si>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</si>
  <si>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</si>
  <si>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</si>
  <si>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</si>
  <si>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</si>
  <si>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</si>
  <si>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</si>
  <si>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</si>
  <si>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</si>
  <si>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</si>
  <si>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</si>
  <si>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</si>
  <si>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</si>
  <si>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</si>
  <si>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</si>
  <si>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</si>
  <si>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</si>
  <si>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</si>
  <si>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</si>
  <si>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</si>
  <si>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</si>
  <si>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</si>
  <si>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</si>
  <si>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</si>
  <si>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</si>
  <si>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</si>
  <si>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</si>
  <si>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</si>
  <si>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</si>
  <si>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</si>
  <si>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</si>
  <si>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</si>
  <si>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</si>
  <si>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</si>
  <si>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</si>
  <si>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</si>
  <si>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</si>
  <si>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</si>
  <si>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</si>
  <si>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</si>
  <si>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</si>
  <si>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</si>
  <si>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</si>
  <si>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</si>
  <si>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</si>
  <si>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</si>
  <si>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</si>
  <si>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</si>
  <si>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</si>
  <si>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</si>
  <si>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</si>
  <si>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</si>
  <si>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</si>
  <si>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</si>
  <si>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</si>
  <si>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</si>
  <si>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</si>
  <si>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</si>
  <si>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</si>
  <si>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</si>
  <si>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</si>
  <si>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</si>
  <si>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</si>
  <si>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</si>
  <si>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</si>
  <si>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</si>
  <si>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</si>
  <si>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</si>
  <si>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</si>
  <si>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</si>
  <si>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</si>
  <si>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</si>
  <si>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</si>
  <si>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</si>
  <si>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</si>
  <si>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</si>
  <si>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</si>
  <si>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</si>
  <si>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</si>
  <si>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</si>
  <si>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</si>
  <si>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</si>
  <si>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</si>
  <si>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</si>
  <si>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</si>
  <si>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</si>
  <si>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</si>
  <si>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</si>
  <si>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</si>
  <si>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</si>
  <si>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</si>
  <si>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</si>
  <si>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</si>
  <si>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</si>
  <si>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</si>
  <si>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</si>
  <si>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</si>
  <si>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</si>
  <si>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</si>
  <si>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</si>
  <si>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</si>
  <si>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</si>
  <si>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</si>
  <si>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</si>
  <si>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</si>
  <si>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</si>
  <si>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</si>
  <si>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</si>
  <si>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</si>
  <si>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</si>
  <si>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</si>
  <si>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</si>
  <si>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</si>
  <si>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</si>
  <si>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</si>
  <si>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</si>
  <si>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</si>
  <si>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</si>
  <si>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</si>
  <si>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</si>
  <si>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</si>
  <si>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</si>
  <si>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</si>
  <si>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</si>
  <si>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</si>
  <si>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</si>
  <si>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</si>
  <si>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</si>
  <si>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</si>
  <si>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</si>
  <si>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</si>
  <si>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</si>
  <si>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</si>
  <si>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</si>
  <si>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</si>
  <si>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</si>
  <si>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</si>
  <si>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</si>
  <si>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</si>
  <si>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</si>
  <si>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</si>
  <si>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</si>
  <si>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</si>
  <si>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</si>
  <si>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</si>
  <si>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</si>
  <si>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</si>
  <si>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</si>
  <si>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</si>
  <si>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</si>
  <si>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</si>
  <si>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</si>
  <si>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</si>
  <si>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</si>
  <si>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</si>
  <si>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</si>
  <si>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</si>
  <si>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</si>
  <si>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</si>
  <si>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</si>
  <si>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</si>
  <si>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</si>
  <si>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</si>
  <si>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</si>
  <si>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</si>
  <si>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</si>
  <si>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</si>
  <si>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</si>
  <si>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</si>
  <si>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</si>
  <si>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</si>
  <si>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</si>
  <si>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</si>
  <si>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</si>
  <si>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</si>
  <si>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</si>
  <si>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</si>
  <si>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</si>
  <si>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</si>
  <si>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</si>
  <si>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</si>
  <si>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</si>
  <si>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</si>
  <si>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</si>
  <si>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</si>
  <si>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</si>
  <si>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</si>
  <si>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</si>
  <si>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</si>
  <si>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</si>
  <si>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</si>
  <si>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</si>
  <si>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</si>
  <si>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</si>
  <si>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</si>
  <si>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</si>
  <si>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</si>
  <si>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</si>
  <si>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</si>
  <si>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</si>
  <si>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</si>
  <si>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</si>
  <si>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</si>
  <si>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</si>
  <si>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</si>
  <si>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</si>
  <si>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</si>
  <si>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</si>
  <si>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</si>
  <si>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</si>
  <si>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</si>
  <si>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</si>
  <si>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</si>
  <si>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</si>
  <si>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</si>
  <si>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</si>
  <si>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</si>
  <si>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</si>
  <si>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</si>
  <si>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</si>
  <si>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</si>
  <si>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</si>
  <si>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</si>
  <si>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</si>
  <si>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</si>
  <si>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</si>
  <si>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</si>
  <si>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</si>
  <si>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</si>
  <si>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</si>
  <si>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</si>
  <si>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</si>
  <si>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</si>
  <si>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</si>
  <si>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</si>
  <si>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</si>
  <si>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</si>
  <si>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</si>
  <si>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</si>
  <si>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</si>
  <si>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</si>
  <si>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</si>
  <si>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</si>
  <si>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</si>
  <si>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</si>
  <si>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</si>
  <si>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</si>
  <si>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</si>
  <si>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</si>
  <si>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</si>
  <si>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</si>
  <si>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</si>
  <si>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</si>
  <si>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</si>
  <si>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</si>
  <si>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</si>
  <si>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</si>
  <si>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</si>
  <si>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</si>
  <si>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</si>
  <si>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</si>
  <si>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</si>
  <si>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</si>
  <si>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</si>
  <si>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</si>
  <si>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</si>
  <si>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</si>
  <si>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</si>
  <si>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</si>
  <si>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</si>
  <si>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</si>
  <si>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</si>
  <si>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</si>
  <si>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</si>
  <si>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</si>
  <si>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</si>
  <si>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</si>
  <si>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</si>
  <si>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</si>
  <si>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</si>
  <si>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</si>
  <si>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</si>
  <si>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</si>
  <si>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</si>
  <si>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</si>
  <si>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</si>
  <si>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</si>
  <si>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</si>
  <si>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</si>
  <si>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</si>
  <si>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</si>
  <si>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</si>
  <si>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</si>
  <si>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</si>
  <si>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</si>
  <si>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</si>
  <si>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</si>
  <si>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</si>
  <si>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</si>
  <si>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</si>
  <si>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</si>
  <si>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</si>
  <si>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</si>
  <si>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</si>
  <si>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</si>
  <si>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</si>
  <si>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</si>
  <si>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</si>
  <si>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</si>
  <si>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</si>
  <si>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</si>
  <si>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</si>
  <si>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</si>
  <si>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</si>
  <si>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</si>
  <si>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</si>
  <si>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</si>
  <si>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</si>
  <si>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</si>
  <si>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</si>
  <si>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</si>
  <si>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</si>
  <si>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</si>
  <si>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</si>
  <si>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</si>
  <si>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</si>
  <si>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</si>
  <si>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</si>
  <si>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</si>
  <si>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</si>
  <si>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</si>
  <si>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</si>
  <si>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</si>
  <si>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</si>
  <si>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</si>
  <si>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</si>
  <si>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</si>
  <si>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</si>
  <si>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</si>
  <si>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</si>
  <si>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</si>
  <si>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</si>
  <si>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</si>
  <si>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</si>
  <si>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</si>
  <si>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</si>
  <si>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</si>
  <si>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</si>
  <si>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</si>
  <si>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</si>
  <si>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</si>
  <si>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</si>
  <si>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</si>
  <si>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</si>
  <si>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</si>
  <si>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</si>
  <si>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</si>
  <si>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</si>
  <si>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</si>
  <si>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</si>
  <si>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</si>
  <si>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</si>
  <si>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</si>
  <si>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</si>
  <si>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</si>
  <si>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</si>
  <si>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</si>
  <si>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</si>
  <si>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</si>
  <si>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</si>
  <si>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</si>
  <si>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</si>
  <si>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</si>
  <si>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</si>
  <si>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</si>
  <si>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</si>
  <si>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</si>
  <si>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</si>
  <si>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</si>
  <si>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</si>
  <si>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</si>
  <si>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</si>
  <si>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</si>
  <si>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</si>
  <si>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</si>
  <si>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</si>
  <si>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</si>
  <si>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</si>
  <si>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</si>
  <si>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</si>
  <si>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</si>
  <si>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</si>
  <si>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</si>
  <si>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</si>
  <si>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</si>
  <si>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</si>
  <si>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</si>
  <si>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</si>
  <si>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</si>
  <si>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</si>
  <si>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</si>
  <si>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</si>
  <si>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</si>
  <si>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</si>
  <si>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</si>
  <si>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</si>
  <si>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</si>
  <si>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</si>
  <si>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</si>
  <si>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</si>
  <si>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</si>
  <si>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</si>
  <si>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</si>
  <si>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</si>
  <si>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</si>
  <si>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</si>
  <si>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</si>
  <si>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</si>
  <si>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</si>
  <si>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</si>
  <si>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</si>
  <si>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</si>
  <si>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</si>
  <si>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</si>
  <si>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</si>
  <si>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</si>
  <si>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</si>
  <si>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</si>
  <si>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</si>
  <si>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</si>
  <si>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</si>
  <si>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</si>
  <si>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</si>
  <si>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</si>
  <si>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</si>
  <si>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</si>
  <si>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</si>
  <si>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</si>
  <si>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</si>
  <si>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</si>
  <si>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</si>
  <si>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</si>
  <si>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</si>
  <si>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</si>
  <si>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</si>
  <si>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</si>
  <si>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</si>
  <si>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</si>
  <si>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</si>
  <si>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</si>
  <si>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</si>
  <si>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</si>
  <si>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</si>
  <si>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</si>
  <si>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</si>
  <si>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</si>
  <si>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</si>
  <si>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</si>
  <si>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</si>
  <si>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</si>
  <si>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</si>
  <si>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</si>
  <si>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</si>
  <si>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</si>
  <si>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</si>
  <si>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</si>
  <si>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</si>
  <si>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</si>
  <si>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</si>
  <si>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</si>
  <si>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</si>
  <si>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</si>
  <si>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</si>
  <si>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</si>
  <si>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</si>
  <si>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</si>
  <si>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</si>
  <si>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</si>
  <si>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</si>
  <si>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</si>
  <si>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</si>
  <si>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</si>
  <si>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</si>
  <si>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</si>
  <si>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</si>
  <si>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</si>
  <si>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</si>
  <si>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</si>
  <si>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</si>
  <si>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</si>
  <si>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</si>
  <si>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</si>
  <si>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</si>
  <si>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</si>
  <si>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</si>
  <si>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</si>
  <si>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</si>
  <si>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</si>
  <si>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</si>
  <si>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</si>
  <si>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</si>
  <si>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</si>
  <si>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</si>
  <si>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</si>
  <si>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</si>
  <si>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</si>
  <si>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</si>
  <si>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</si>
  <si>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</si>
  <si>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</si>
  <si>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</si>
  <si>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</si>
  <si>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</si>
  <si>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</si>
  <si>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</si>
  <si>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</si>
  <si>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</si>
  <si>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</si>
  <si>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</si>
  <si>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</si>
  <si>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</si>
  <si>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</si>
  <si>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</si>
  <si>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</si>
  <si>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</si>
  <si>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</si>
  <si>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</si>
  <si>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</si>
  <si>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</si>
  <si>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</si>
  <si>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</si>
  <si>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</si>
  <si>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</si>
  <si>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</si>
  <si>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</si>
  <si>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</si>
  <si>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</si>
  <si>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</si>
  <si>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</si>
  <si>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</si>
  <si>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</si>
  <si>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</si>
  <si>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</si>
  <si>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</si>
  <si>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</si>
  <si>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</si>
  <si>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</si>
  <si>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</si>
  <si>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</si>
  <si>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</si>
  <si>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</si>
  <si>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</si>
  <si>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</si>
  <si>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</si>
  <si>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</si>
  <si>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</si>
  <si>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</si>
  <si>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</si>
  <si>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</si>
  <si>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</si>
  <si>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</si>
  <si>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</si>
  <si>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</si>
  <si>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</si>
  <si>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</si>
  <si>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</si>
  <si>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</si>
  <si>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</si>
  <si>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</si>
  <si>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</si>
  <si>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</si>
  <si>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</si>
  <si>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</si>
  <si>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</si>
  <si>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</si>
  <si>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</si>
  <si>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</si>
  <si>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</si>
  <si>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</si>
  <si>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</si>
  <si>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</si>
  <si>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</si>
  <si>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</si>
  <si>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</si>
  <si>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</si>
  <si>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</si>
  <si>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</si>
  <si>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</si>
  <si>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</si>
  <si>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</si>
  <si>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</si>
  <si>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</si>
  <si>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</si>
  <si>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</si>
  <si>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</si>
  <si>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</si>
  <si>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</si>
  <si>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</si>
  <si>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</si>
  <si>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</si>
  <si>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</si>
  <si>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</si>
  <si>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</si>
  <si>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</si>
  <si>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</si>
  <si>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</si>
  <si>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</si>
  <si>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</si>
  <si>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</si>
  <si>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</si>
  <si>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</si>
  <si>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</si>
  <si>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</si>
  <si>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</si>
  <si>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</si>
  <si>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</si>
  <si>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</si>
  <si>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</si>
  <si>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</si>
  <si>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</si>
  <si>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</si>
  <si>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</si>
  <si>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</si>
  <si>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</si>
  <si>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</si>
  <si>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</si>
  <si>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</si>
  <si>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</si>
  <si>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</si>
  <si>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</si>
  <si>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</si>
  <si>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</si>
  <si>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</si>
  <si>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</si>
  <si>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</si>
  <si>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</si>
  <si>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</si>
  <si>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</si>
  <si>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</si>
  <si>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</si>
  <si>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</si>
  <si>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</si>
  <si>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</si>
  <si>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</si>
  <si>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</si>
  <si>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</si>
  <si>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</si>
  <si>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</si>
  <si>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</si>
  <si>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</si>
  <si>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</si>
  <si>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</si>
  <si>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</si>
  <si>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</si>
  <si>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</si>
  <si>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</si>
  <si>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</si>
  <si>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</si>
  <si>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</si>
  <si>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</si>
  <si>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</si>
  <si>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</si>
  <si>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</si>
  <si>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</si>
  <si>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</si>
  <si>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</si>
  <si>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</si>
  <si>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</si>
  <si>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</si>
  <si>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</si>
  <si>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</si>
  <si>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</si>
  <si>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</si>
  <si>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</si>
  <si>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</si>
  <si>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</si>
  <si>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</si>
  <si>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</si>
  <si>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</si>
  <si>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</si>
  <si>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</si>
  <si>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</si>
  <si>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</si>
  <si>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</si>
  <si>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</si>
  <si>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</si>
  <si>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</si>
  <si>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</si>
  <si>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</si>
  <si>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</si>
  <si>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</si>
  <si>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</si>
  <si>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</si>
  <si>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</si>
  <si>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</si>
  <si>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</si>
  <si>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</si>
  <si>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</si>
  <si>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</si>
  <si>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</si>
  <si>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</si>
  <si>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</si>
  <si>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</si>
  <si>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</si>
  <si>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</si>
  <si>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</si>
  <si>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</si>
  <si>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</si>
  <si>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</si>
  <si>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</si>
  <si>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</si>
  <si>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</si>
  <si>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</si>
  <si>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</si>
  <si>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</si>
  <si>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</si>
  <si>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</si>
  <si>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</si>
  <si>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</si>
  <si>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</si>
  <si>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</si>
  <si>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</si>
  <si>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</si>
  <si>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</si>
  <si>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</si>
  <si>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</si>
  <si>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</si>
  <si>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</si>
  <si>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</si>
  <si>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</si>
  <si>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</si>
  <si>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</si>
  <si>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</si>
  <si>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</si>
  <si>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</si>
  <si>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</si>
  <si>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</si>
  <si>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</si>
  <si>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</si>
  <si>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</si>
  <si>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</si>
  <si>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</si>
  <si>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</si>
  <si>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</si>
  <si>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</si>
  <si>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</si>
  <si>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</si>
  <si>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</si>
  <si>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</si>
  <si>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</si>
  <si>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</si>
  <si>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</si>
  <si>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</si>
  <si>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</si>
  <si>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</si>
  <si>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</si>
  <si>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</si>
  <si>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</si>
  <si>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</si>
  <si>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</si>
  <si>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</si>
  <si>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</si>
  <si>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</si>
  <si>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</si>
  <si>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</si>
  <si>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</si>
  <si>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</si>
  <si>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</si>
  <si>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</si>
  <si>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</si>
  <si>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</si>
  <si>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</si>
  <si>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</si>
  <si>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</si>
  <si>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</si>
  <si>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</si>
  <si>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</si>
  <si>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</si>
  <si>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</si>
  <si>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</si>
  <si>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</si>
  <si>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</si>
  <si>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</si>
  <si>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</si>
  <si>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</si>
  <si>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</si>
  <si>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</si>
  <si>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</si>
  <si>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</si>
  <si>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</si>
  <si>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</si>
  <si>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</si>
  <si>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</si>
  <si>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</si>
  <si>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</si>
  <si>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</si>
  <si>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</si>
  <si>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</si>
  <si>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</si>
  <si>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</si>
  <si>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</si>
  <si>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</si>
  <si>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</si>
  <si>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</si>
  <si>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</si>
  <si>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</si>
  <si>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</si>
  <si>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</si>
  <si>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</si>
  <si>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</si>
  <si>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</si>
  <si>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</si>
  <si>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</si>
  <si>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</si>
  <si>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</si>
  <si>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</si>
  <si>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</si>
  <si>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</si>
  <si>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</si>
  <si>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</si>
  <si>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</si>
  <si>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</si>
  <si>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</si>
  <si>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</si>
  <si>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</si>
  <si>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</si>
  <si>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</si>
  <si>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</si>
  <si>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</si>
  <si>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</si>
  <si>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</si>
  <si>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</si>
  <si>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</si>
  <si>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</si>
  <si>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</si>
  <si>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</si>
  <si>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</si>
  <si>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</si>
  <si>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</si>
  <si>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</si>
  <si>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</si>
  <si>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</si>
  <si>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</si>
  <si>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</si>
  <si>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</si>
  <si>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</si>
  <si>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</si>
  <si>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</si>
  <si>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</si>
  <si>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</si>
  <si>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</si>
  <si>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</si>
  <si>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</si>
  <si>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</si>
  <si>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</si>
  <si>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</si>
  <si>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</si>
  <si>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</si>
  <si>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</si>
  <si>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</si>
  <si>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</si>
  <si>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</si>
  <si>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</si>
  <si>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</si>
  <si>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</si>
  <si>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</si>
  <si>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</si>
  <si>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</si>
  <si>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</si>
  <si>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</si>
  <si>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</si>
  <si>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</si>
  <si>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</si>
  <si>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</si>
  <si>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</si>
  <si>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</si>
  <si>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</si>
  <si>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</si>
  <si>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</si>
  <si>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</si>
  <si>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</si>
  <si>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</si>
  <si>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</si>
  <si>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</si>
  <si>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</si>
  <si>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</si>
  <si>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</si>
  <si>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</si>
  <si>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</si>
  <si>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</si>
  <si>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</si>
  <si>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</si>
  <si>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</si>
  <si>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</si>
  <si>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</si>
  <si>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</si>
  <si>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</si>
  <si>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</si>
  <si>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</si>
  <si>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</si>
  <si>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</si>
  <si>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</si>
  <si>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</si>
  <si>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</si>
  <si>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</si>
  <si>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</si>
  <si>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</si>
  <si>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</si>
  <si>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</si>
  <si>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</si>
  <si>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</si>
  <si>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</si>
  <si>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</si>
  <si>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</si>
  <si>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</si>
  <si>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</si>
  <si>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</si>
  <si>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</si>
  <si>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</si>
  <si>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</si>
  <si>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</si>
  <si>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</si>
  <si>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</si>
  <si>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</si>
  <si>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</si>
  <si>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</si>
  <si>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</si>
  <si>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</si>
  <si>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</si>
  <si>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</si>
  <si>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</si>
  <si>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</si>
  <si>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</si>
  <si>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</si>
  <si>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</si>
  <si>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</si>
  <si>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</si>
  <si>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</si>
  <si>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</si>
  <si>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</si>
  <si>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</si>
  <si>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</si>
  <si>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</si>
  <si>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</si>
  <si>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</si>
  <si>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</si>
  <si>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</si>
  <si>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</si>
  <si>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</si>
  <si>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</si>
  <si>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</si>
  <si>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</si>
  <si>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</si>
  <si>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</si>
  <si>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</si>
  <si>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</si>
  <si>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</si>
  <si>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</si>
  <si>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</si>
  <si>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</si>
  <si>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</si>
  <si>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</si>
  <si>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</si>
  <si>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</si>
  <si>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</si>
  <si>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</si>
  <si>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</si>
  <si>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</si>
  <si>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</si>
  <si>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</si>
  <si>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</si>
  <si>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</si>
  <si>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</si>
  <si>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</si>
  <si>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</si>
  <si>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</si>
  <si>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</si>
  <si>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</si>
  <si>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</si>
  <si>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</si>
  <si>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</si>
  <si>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</si>
  <si>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</si>
  <si>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</si>
  <si>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</si>
  <si>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</si>
  <si>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</si>
  <si>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</si>
  <si>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</si>
  <si>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</si>
  <si>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</si>
  <si>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</si>
  <si>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</si>
  <si>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</si>
  <si>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</si>
  <si>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</si>
  <si>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</si>
  <si>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</si>
  <si>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</si>
  <si>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</si>
  <si>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</si>
  <si>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</si>
  <si>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</si>
  <si>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</si>
  <si>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</si>
  <si>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</si>
  <si>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</si>
  <si>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</si>
  <si>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</si>
  <si>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</si>
  <si>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</si>
  <si>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</si>
  <si>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</si>
  <si>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</si>
  <si>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</si>
  <si>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</si>
  <si>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</si>
  <si>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</si>
  <si>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</si>
  <si>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</si>
  <si>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</si>
  <si>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</si>
  <si>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</si>
  <si>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</si>
  <si>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</si>
  <si>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</si>
  <si>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</si>
  <si>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</si>
  <si>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</si>
  <si>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</si>
  <si>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</si>
  <si>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</si>
  <si>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</si>
  <si>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</si>
  <si>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</si>
  <si>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</si>
  <si>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</si>
  <si>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</si>
  <si>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</si>
  <si>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</si>
  <si>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</si>
  <si>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</si>
  <si>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</si>
  <si>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</si>
  <si>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</si>
  <si>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</si>
  <si>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</si>
  <si>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</si>
  <si>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</si>
  <si>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</si>
  <si>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</si>
  <si>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</si>
  <si>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</si>
  <si>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</si>
  <si>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</si>
  <si>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</si>
  <si>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</si>
  <si>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</si>
  <si>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</si>
  <si>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</si>
  <si>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</si>
  <si>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</si>
  <si>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</si>
  <si>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</si>
  <si>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</si>
  <si>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</si>
  <si>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</si>
  <si>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</si>
  <si>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</si>
  <si>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</si>
  <si>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</si>
  <si>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</si>
  <si>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</si>
  <si>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</si>
  <si>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</si>
  <si>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</si>
  <si>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</si>
  <si>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</si>
  <si>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</si>
  <si>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</si>
  <si>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</si>
  <si>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</si>
  <si>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</si>
  <si>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</si>
  <si>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</si>
  <si>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</si>
  <si>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</si>
  <si>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</si>
  <si>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</si>
  <si>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</si>
  <si>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</si>
  <si>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</si>
  <si>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</si>
  <si>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</si>
  <si>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</si>
  <si>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</si>
  <si>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</si>
  <si>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</si>
  <si>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</si>
  <si>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</si>
  <si>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</si>
  <si>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</si>
  <si>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</si>
  <si>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</si>
  <si>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</si>
  <si>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</si>
  <si>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</si>
  <si>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</si>
  <si>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</si>
  <si>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</si>
  <si>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</si>
  <si>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</si>
  <si>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</si>
  <si>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</si>
  <si>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</si>
  <si>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</si>
  <si>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</si>
  <si>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</si>
  <si>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</si>
  <si>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</si>
  <si>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</si>
  <si>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</si>
  <si>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</si>
  <si>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</si>
  <si>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</si>
  <si>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</si>
  <si>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</si>
  <si>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</si>
  <si>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</si>
  <si>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</si>
  <si>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</si>
  <si>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</si>
  <si>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</si>
  <si>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</si>
  <si>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</si>
  <si>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</si>
  <si>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</si>
  <si>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</si>
  <si>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</si>
  <si>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</si>
  <si>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</si>
  <si>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</si>
  <si>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</si>
  <si>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</si>
  <si>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</si>
  <si>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</si>
  <si>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</si>
  <si>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</si>
  <si>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</si>
  <si>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</si>
  <si>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</si>
  <si>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</si>
  <si>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</si>
  <si>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</si>
  <si>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</si>
  <si>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</si>
  <si>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</si>
  <si>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</si>
  <si>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</si>
  <si>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</si>
  <si>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</si>
  <si>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</si>
  <si>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</si>
  <si>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</si>
  <si>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</si>
  <si>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</si>
  <si>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</si>
  <si>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</si>
  <si>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</si>
  <si>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</si>
  <si>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</si>
  <si>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</si>
  <si>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</si>
  <si>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</si>
  <si>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</si>
  <si>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</si>
  <si>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</si>
  <si>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</si>
  <si>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</si>
  <si>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</si>
  <si>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</si>
  <si>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</si>
  <si>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</si>
  <si>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</si>
  <si>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</si>
  <si>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</si>
  <si>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</si>
  <si>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</si>
  <si>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</si>
  <si>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</si>
  <si>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</si>
  <si>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</si>
  <si>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</si>
  <si>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</si>
  <si>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</si>
  <si>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</si>
  <si>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</si>
  <si>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</si>
  <si>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</si>
  <si>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</si>
  <si>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</si>
  <si>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</si>
  <si>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</si>
  <si>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</si>
  <si>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</si>
  <si>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</si>
  <si>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</si>
  <si>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</si>
  <si>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</si>
  <si>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</si>
  <si>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</si>
  <si>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</si>
  <si>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</si>
  <si>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</si>
  <si>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</si>
  <si>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</si>
  <si>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</si>
  <si>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</si>
  <si>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</si>
  <si>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</si>
  <si>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</si>
  <si>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</si>
  <si>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</si>
  <si>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</si>
  <si>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</si>
  <si>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</si>
  <si>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</si>
  <si>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</si>
  <si>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</si>
  <si>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</si>
  <si>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</si>
  <si>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</si>
  <si>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</si>
  <si>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</si>
  <si>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</si>
  <si>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</si>
  <si>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</si>
  <si>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</si>
  <si>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</si>
  <si>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</si>
  <si>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</si>
  <si>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</si>
  <si>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</si>
  <si>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</si>
  <si>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</si>
  <si>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</si>
  <si>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</si>
  <si>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</si>
  <si>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</si>
  <si>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</si>
  <si>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</si>
  <si>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</si>
  <si>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</si>
  <si>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</si>
  <si>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</si>
  <si>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</si>
  <si>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</si>
  <si>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</si>
  <si>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</si>
  <si>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</si>
  <si>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</si>
  <si>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</si>
  <si>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</si>
  <si>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</si>
  <si>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</si>
  <si>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</si>
  <si>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</si>
  <si>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</si>
  <si>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</si>
  <si>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</si>
  <si>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</si>
  <si>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</si>
  <si>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</si>
  <si>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</si>
  <si>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</si>
  <si>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</si>
  <si>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</si>
  <si>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</si>
  <si>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</si>
  <si>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</si>
  <si>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</si>
  <si>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</si>
  <si>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</si>
  <si>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</si>
  <si>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</si>
  <si>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</si>
  <si>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</si>
  <si>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</si>
  <si>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</si>
  <si>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</si>
  <si>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</si>
  <si>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</si>
  <si>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</si>
  <si>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</si>
  <si>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</si>
  <si>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</si>
  <si>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</si>
  <si>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</si>
  <si>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</si>
  <si>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</si>
  <si>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</si>
  <si>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</si>
  <si>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</si>
  <si>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</si>
  <si>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</si>
  <si>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</si>
  <si>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</si>
  <si>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</si>
  <si>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</si>
  <si>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</si>
  <si>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</si>
  <si>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</si>
  <si>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</si>
  <si>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</si>
  <si>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</si>
  <si>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</si>
  <si>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</si>
  <si>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</si>
  <si>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</si>
  <si>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</si>
  <si>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</si>
  <si>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</si>
  <si>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</si>
  <si>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</si>
  <si>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</si>
  <si>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</si>
  <si>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</si>
  <si>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</si>
  <si>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</si>
  <si>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</si>
  <si>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</si>
  <si>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</si>
  <si>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</si>
  <si>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</si>
  <si>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</si>
  <si>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</si>
  <si>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</si>
  <si>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</si>
  <si>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</si>
  <si>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</si>
  <si>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</si>
  <si>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</si>
  <si>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</si>
  <si>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</si>
  <si>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</si>
  <si>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</si>
  <si>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</si>
  <si>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</si>
  <si>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</si>
  <si>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</si>
  <si>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</si>
  <si>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</si>
  <si>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</si>
  <si>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</si>
  <si>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</si>
  <si>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</si>
  <si>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</si>
  <si>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</si>
  <si>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</si>
  <si>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</si>
  <si>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</si>
  <si>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</si>
  <si>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</si>
  <si>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</si>
  <si>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</si>
  <si>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</si>
  <si>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</si>
  <si>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</si>
  <si>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</si>
  <si>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</si>
  <si>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</si>
  <si>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</si>
  <si>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</si>
  <si>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</si>
  <si>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</si>
  <si>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</si>
  <si>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</si>
  <si>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</si>
  <si>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</si>
  <si>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</si>
  <si>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</si>
  <si>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</si>
  <si>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</si>
  <si>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</si>
  <si>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</si>
  <si>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</si>
  <si>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</si>
  <si>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</si>
  <si>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</si>
  <si>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</si>
  <si>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</si>
  <si>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</si>
  <si>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</si>
  <si>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</si>
  <si>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</si>
  <si>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</si>
  <si>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</si>
  <si>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</si>
  <si>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</si>
  <si>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</si>
  <si>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</si>
  <si>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</si>
  <si>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</si>
  <si>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</si>
  <si>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</si>
  <si>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</si>
  <si>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</si>
  <si>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</si>
  <si>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</si>
  <si>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</si>
  <si>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</si>
  <si>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</si>
  <si>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</si>
  <si>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</si>
  <si>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</si>
  <si>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</si>
  <si>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</si>
  <si>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</si>
  <si>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</si>
  <si>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</si>
  <si>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</si>
  <si>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</si>
  <si>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</si>
  <si>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</si>
  <si>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</si>
  <si>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</si>
  <si>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</si>
  <si>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</si>
  <si>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</si>
  <si>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</si>
  <si>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</si>
  <si>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</si>
  <si>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</si>
  <si>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</si>
  <si>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</si>
  <si>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</si>
  <si>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</si>
  <si>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</si>
  <si>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</si>
  <si>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</si>
  <si>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</si>
  <si>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</si>
  <si>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</si>
  <si>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</si>
  <si>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</si>
  <si>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</si>
  <si>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</si>
  <si>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</si>
  <si>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</si>
  <si>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</si>
  <si>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</si>
  <si>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</si>
  <si>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</si>
  <si>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</si>
  <si>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</si>
  <si>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</si>
  <si>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</si>
  <si>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</si>
  <si>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</si>
  <si>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</si>
  <si>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</si>
  <si>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</si>
  <si>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</si>
  <si>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</si>
  <si>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</si>
  <si>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</si>
  <si>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</si>
  <si>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</si>
  <si>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</si>
  <si>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</si>
  <si>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</si>
  <si>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</si>
  <si>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</si>
  <si>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</si>
  <si>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</si>
  <si>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</si>
  <si>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</si>
  <si>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</si>
  <si>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</si>
  <si>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</si>
  <si>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</si>
  <si>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</si>
  <si>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</si>
  <si>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</si>
  <si>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</si>
  <si>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</si>
  <si>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</si>
  <si>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</si>
  <si>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</si>
  <si>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</si>
  <si>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</si>
  <si>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</si>
  <si>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</si>
  <si>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</si>
  <si>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</si>
  <si>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</si>
  <si>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</si>
  <si>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</si>
  <si>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</si>
  <si>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</si>
  <si>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</si>
  <si>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</si>
  <si>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</si>
  <si>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</si>
  <si>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</si>
  <si>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</si>
  <si>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</si>
  <si>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</si>
  <si>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</si>
  <si>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</si>
  <si>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</si>
  <si>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</si>
  <si>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</si>
  <si>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</si>
  <si>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</si>
  <si>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</si>
  <si>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</si>
  <si>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</si>
  <si>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</si>
  <si>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</si>
  <si>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</si>
  <si>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</si>
  <si>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</si>
  <si>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</si>
  <si>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</si>
  <si>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</si>
  <si>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</si>
  <si>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</si>
  <si>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</si>
  <si>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</si>
  <si>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</si>
  <si>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</si>
  <si>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</si>
  <si>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</si>
  <si>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</si>
  <si>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</si>
  <si>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</si>
  <si>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</si>
  <si>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</si>
  <si>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</si>
  <si>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</si>
  <si>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</si>
  <si>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</si>
  <si>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</si>
  <si>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</si>
  <si>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</si>
  <si>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</si>
  <si>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</si>
  <si>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</si>
  <si>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</si>
  <si>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</si>
  <si>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</si>
  <si>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</si>
  <si>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</si>
  <si>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</si>
  <si>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</si>
  <si>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</si>
  <si>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</si>
  <si>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</si>
  <si>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</si>
  <si>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</si>
  <si>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</si>
  <si>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</si>
  <si>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</si>
  <si>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</si>
  <si>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</si>
  <si>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</si>
  <si>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</si>
  <si>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</si>
  <si>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</si>
  <si>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</si>
  <si>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</si>
  <si>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</si>
  <si>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</si>
  <si>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</si>
  <si>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</si>
  <si>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</si>
  <si>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</si>
  <si>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</si>
  <si>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</si>
  <si>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</si>
  <si>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</si>
  <si>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</si>
  <si>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</si>
  <si>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</si>
  <si>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</si>
  <si>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</si>
  <si>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</si>
  <si>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</si>
  <si>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</si>
  <si>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</si>
  <si>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</si>
  <si>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</si>
  <si>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</si>
  <si>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</si>
  <si>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</si>
  <si>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</si>
  <si>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</si>
  <si>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</si>
  <si>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</si>
  <si>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</si>
  <si>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</si>
  <si>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</si>
  <si>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</si>
  <si>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</si>
  <si>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</si>
  <si>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</si>
  <si>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</si>
  <si>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</si>
  <si>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</si>
  <si>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</si>
  <si>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</si>
  <si>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</si>
  <si>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</si>
  <si>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</si>
  <si>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</si>
  <si>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</si>
  <si>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</si>
  <si>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</si>
  <si>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</si>
  <si>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</si>
  <si>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</si>
  <si>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</si>
  <si>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</si>
  <si>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</si>
  <si>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</si>
  <si>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</si>
  <si>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</si>
  <si>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</si>
  <si>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</si>
  <si>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</si>
  <si>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</si>
  <si>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</si>
  <si>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</si>
  <si>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</si>
  <si>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</si>
  <si>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</si>
  <si>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</si>
  <si>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</si>
  <si>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</si>
  <si>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</si>
  <si>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</si>
  <si>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</si>
  <si>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</si>
  <si>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</si>
  <si>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</si>
  <si>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</si>
  <si>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</si>
  <si>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</si>
  <si>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</si>
  <si>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</si>
  <si>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</si>
  <si>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</si>
  <si>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</si>
  <si>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</si>
  <si>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</si>
  <si>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</si>
  <si>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</si>
  <si>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</si>
  <si>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</si>
  <si>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</si>
  <si>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</si>
  <si>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</si>
  <si>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</si>
  <si>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</si>
  <si>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</si>
  <si>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</si>
  <si>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</si>
  <si>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</si>
  <si>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</si>
  <si>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</si>
  <si>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</si>
  <si>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</si>
  <si>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</si>
  <si>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</si>
  <si>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</si>
  <si>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</si>
  <si>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</si>
  <si>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</si>
  <si>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</si>
  <si>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</si>
  <si>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</si>
  <si>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</si>
  <si>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</si>
  <si>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</si>
  <si>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</si>
  <si>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</si>
  <si>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</si>
  <si>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</si>
  <si>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</si>
  <si>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</si>
  <si>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</si>
  <si>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</si>
  <si>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</si>
  <si>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</si>
  <si>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</si>
  <si>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</si>
  <si>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</si>
  <si>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</si>
  <si>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</si>
  <si>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</si>
  <si>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</si>
  <si>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</si>
  <si>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</si>
  <si>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</si>
  <si>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</si>
  <si>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</si>
  <si>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</si>
  <si>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</si>
  <si>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</si>
  <si>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</si>
  <si>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</si>
  <si>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</si>
  <si>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</si>
  <si>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</si>
  <si>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</si>
  <si>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</si>
  <si>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</si>
  <si>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</si>
  <si>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</si>
  <si>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</si>
  <si>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</si>
  <si>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</si>
  <si>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</si>
  <si>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</si>
  <si>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</si>
  <si>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</si>
  <si>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</si>
  <si>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</si>
  <si>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</si>
  <si>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</si>
  <si>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</si>
  <si>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</si>
  <si>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</si>
  <si>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</si>
  <si>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</si>
  <si>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</si>
  <si>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</si>
  <si>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</si>
  <si>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</si>
  <si>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</si>
  <si>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</si>
  <si>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</si>
  <si>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</si>
  <si>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</si>
  <si>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</si>
  <si>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</si>
  <si>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</si>
  <si>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</si>
  <si>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</si>
  <si>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</si>
  <si>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</si>
  <si>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</si>
  <si>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</si>
  <si>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</si>
  <si>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</si>
  <si>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</si>
  <si>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</si>
  <si>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</si>
  <si>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</si>
  <si>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</si>
  <si>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</si>
  <si>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</si>
  <si>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</si>
  <si>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</si>
  <si>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</si>
  <si>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</si>
  <si>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</si>
  <si>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</si>
  <si>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</si>
  <si>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</si>
  <si>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</si>
  <si>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</si>
  <si>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</si>
  <si>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</si>
  <si>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</si>
  <si>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</si>
  <si>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</si>
  <si>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</si>
  <si>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</si>
  <si>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</si>
  <si>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</si>
  <si>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</si>
  <si>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</si>
  <si>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</si>
  <si>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</si>
  <si>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</si>
  <si>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</si>
  <si>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</si>
  <si>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</si>
  <si>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</si>
  <si>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</si>
  <si>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</si>
  <si>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</si>
  <si>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</si>
  <si>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</si>
  <si>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</si>
  <si>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</si>
  <si>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</si>
  <si>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</si>
  <si>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</si>
  <si>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</si>
  <si>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</si>
  <si>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</si>
  <si>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</si>
  <si>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</si>
  <si>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</si>
  <si>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</si>
  <si>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</si>
  <si>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</si>
  <si>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</si>
  <si>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</si>
  <si>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</si>
  <si>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</si>
  <si>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</si>
  <si>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</si>
  <si>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</si>
  <si>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</si>
  <si>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</si>
  <si>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</si>
  <si>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</si>
  <si>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</si>
  <si>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</si>
  <si>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</si>
  <si>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</si>
  <si>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</si>
  <si>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</si>
  <si>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</si>
  <si>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</si>
  <si>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</si>
  <si>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</si>
  <si>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</si>
  <si>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</si>
  <si>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</si>
  <si>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</si>
  <si>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</si>
  <si>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</si>
  <si>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</si>
  <si>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</si>
  <si>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</si>
  <si>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</si>
  <si>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</si>
  <si>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</si>
  <si>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</si>
  <si>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</si>
  <si>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</si>
  <si>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</si>
  <si>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</si>
  <si>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</si>
  <si>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</si>
  <si>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</si>
  <si>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</si>
  <si>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</si>
  <si>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</si>
  <si>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</si>
  <si>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</si>
  <si>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</si>
  <si>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</si>
  <si>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</si>
  <si>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</si>
  <si>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</si>
  <si>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</si>
  <si>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</si>
  <si>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</si>
  <si>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</si>
  <si>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</si>
  <si>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</si>
  <si>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</si>
  <si>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</si>
  <si>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</si>
  <si>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</si>
  <si>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</si>
  <si>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</si>
  <si>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</si>
  <si>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</si>
  <si>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</si>
  <si>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</si>
  <si>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</si>
  <si>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</si>
  <si>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</si>
  <si>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</si>
  <si>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</si>
  <si>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</si>
  <si>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</si>
  <si>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</si>
  <si>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</si>
  <si>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</si>
  <si>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</si>
  <si>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</si>
  <si>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</si>
  <si>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</si>
  <si>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</si>
  <si>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</si>
  <si>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</si>
  <si>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</si>
  <si>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</si>
  <si>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</si>
  <si>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</si>
  <si>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</si>
  <si>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</si>
  <si>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</si>
  <si>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</si>
  <si>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</si>
  <si>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</si>
  <si>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</si>
  <si>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</si>
  <si>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</si>
  <si>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</si>
  <si>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</si>
  <si>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</si>
  <si>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</si>
  <si>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</si>
  <si>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</si>
  <si>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</si>
  <si>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</si>
  <si>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</si>
  <si>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</si>
  <si>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</si>
  <si>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</si>
  <si>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</si>
  <si>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</si>
  <si>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</si>
  <si>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</si>
  <si>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</si>
  <si>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</si>
  <si>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</si>
  <si>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</si>
  <si>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</si>
  <si>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</si>
  <si>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</si>
  <si>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</si>
  <si>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</si>
  <si>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</si>
  <si>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</si>
  <si>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</si>
  <si>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</si>
  <si>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</si>
  <si>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</si>
  <si>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</si>
  <si>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</si>
  <si>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</si>
  <si>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</si>
  <si>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</si>
  <si>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</si>
  <si>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</si>
  <si>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</si>
  <si>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</si>
  <si>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</si>
  <si>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</si>
  <si>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</si>
  <si>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</si>
  <si>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</si>
  <si>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</si>
  <si>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</si>
  <si>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</si>
  <si>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</si>
  <si>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</si>
  <si>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</si>
  <si>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</si>
  <si>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</si>
  <si>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</si>
  <si>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</si>
  <si>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</si>
  <si>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</si>
  <si>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</si>
  <si>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</si>
  <si>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</si>
  <si>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</si>
  <si>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</si>
  <si>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</si>
  <si>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</si>
  <si>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</si>
  <si>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</si>
  <si>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</si>
  <si>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</si>
  <si>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</si>
  <si>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</si>
  <si>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</si>
  <si>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</si>
  <si>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</si>
  <si>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</si>
  <si>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</si>
  <si>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</si>
  <si>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</si>
  <si>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</si>
  <si>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</si>
  <si>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</si>
  <si>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</si>
  <si>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</si>
  <si>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</si>
  <si>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</si>
  <si>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</si>
  <si>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</si>
  <si>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</si>
  <si>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</si>
  <si>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</si>
  <si>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</si>
  <si>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</si>
  <si>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</si>
  <si>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</si>
  <si>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</si>
  <si>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</si>
  <si>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</si>
  <si>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</si>
  <si>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</si>
  <si>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</si>
  <si>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</si>
  <si>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</si>
  <si>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</si>
  <si>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</si>
  <si>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</si>
  <si>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</si>
  <si>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</si>
  <si>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</si>
  <si>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</si>
  <si>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</si>
  <si>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</si>
  <si>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</si>
  <si>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</si>
  <si>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</si>
  <si>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</si>
  <si>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</si>
  <si>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</si>
  <si>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</si>
  <si>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</si>
  <si>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</si>
  <si>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</si>
  <si>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</si>
  <si>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</si>
  <si>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</si>
  <si>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</si>
  <si>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</si>
  <si>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</si>
  <si>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</si>
  <si>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</si>
  <si>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</si>
  <si>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</si>
  <si>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</si>
  <si>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</si>
  <si>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</si>
  <si>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</si>
  <si>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</si>
  <si>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</si>
  <si>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</si>
  <si>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</si>
  <si>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</si>
  <si>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</si>
  <si>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</si>
  <si>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</si>
  <si>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</si>
  <si>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</si>
  <si>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</si>
  <si>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</si>
  <si>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</si>
  <si>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</si>
  <si>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</si>
  <si>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</si>
  <si>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</si>
  <si>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</si>
  <si>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</si>
  <si>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</si>
  <si>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</si>
  <si>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</si>
  <si>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</si>
  <si>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</si>
  <si>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</si>
  <si>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</si>
  <si>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</si>
  <si>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</si>
  <si>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</si>
  <si>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</si>
  <si>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</si>
  <si>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</si>
  <si>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</si>
  <si>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</si>
  <si>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</si>
  <si>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</si>
  <si>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</si>
  <si>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</si>
  <si>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</si>
  <si>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</si>
  <si>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</si>
  <si>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</si>
  <si>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</si>
  <si>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</si>
  <si>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</si>
  <si>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</si>
  <si>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</si>
  <si>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</si>
  <si>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</si>
  <si>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</si>
  <si>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</si>
  <si>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</si>
  <si>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</si>
  <si>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</si>
  <si>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</si>
  <si>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</si>
  <si>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</si>
  <si>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</si>
  <si>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</si>
  <si>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</si>
  <si>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</si>
  <si>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</si>
  <si>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</si>
  <si>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</si>
  <si>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</si>
  <si>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</si>
  <si>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</si>
  <si>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</si>
  <si>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</si>
  <si>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</si>
  <si>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</si>
  <si>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</si>
  <si>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</si>
  <si>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</si>
  <si>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</si>
  <si>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</si>
  <si>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</si>
  <si>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</si>
  <si>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</si>
  <si>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</si>
  <si>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</si>
  <si>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</si>
  <si>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</si>
  <si>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</si>
  <si>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</si>
  <si>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</si>
  <si>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</si>
  <si>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</si>
  <si>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</si>
  <si>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</si>
  <si>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</si>
  <si>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</si>
  <si>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</si>
  <si>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</si>
  <si>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</si>
  <si>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</si>
  <si>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</si>
  <si>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</si>
  <si>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</si>
  <si>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</si>
  <si>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</si>
  <si>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</si>
  <si>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</si>
  <si>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</si>
  <si>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</si>
  <si>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</si>
  <si>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</si>
  <si>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</si>
  <si>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</si>
  <si>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</si>
  <si>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</si>
  <si>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</si>
  <si>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</si>
  <si>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</si>
  <si>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</si>
  <si>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</si>
  <si>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</si>
  <si>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</si>
  <si>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</si>
  <si>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</si>
  <si>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</si>
  <si>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</si>
  <si>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</si>
  <si>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</si>
  <si>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</si>
  <si>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</si>
  <si>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</si>
  <si>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</si>
  <si>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</si>
  <si>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</si>
  <si>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</si>
  <si>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</si>
  <si>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</si>
  <si>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</si>
  <si>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</si>
  <si>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</si>
  <si>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</si>
  <si>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</si>
  <si>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</si>
  <si>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</si>
  <si>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</si>
  <si>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</si>
  <si>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</si>
  <si>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</si>
  <si>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</si>
  <si>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</si>
  <si>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</si>
  <si>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</si>
  <si>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</si>
  <si>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</si>
  <si>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</si>
  <si>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</si>
  <si>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</si>
  <si>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</si>
  <si>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</si>
  <si>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</si>
  <si>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</si>
  <si>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</si>
  <si>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</si>
  <si>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</si>
  <si>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</si>
  <si>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</si>
  <si>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</si>
  <si>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</si>
  <si>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</si>
  <si>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</si>
  <si>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</si>
  <si>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</si>
  <si>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</si>
  <si>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</si>
  <si>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</si>
  <si>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</si>
  <si>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</si>
  <si>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</si>
  <si>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</si>
  <si>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</si>
  <si>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</si>
  <si>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</si>
  <si>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</si>
  <si>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</si>
  <si>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</si>
  <si>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</si>
  <si>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</si>
  <si>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</si>
  <si>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</si>
  <si>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</si>
  <si>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</si>
  <si>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</si>
  <si>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</si>
  <si>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</si>
  <si>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</si>
  <si>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</si>
  <si>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</si>
  <si>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</si>
  <si>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</si>
  <si>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</si>
  <si>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</si>
  <si>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</si>
  <si>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</si>
  <si>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</si>
  <si>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</si>
  <si>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</si>
  <si>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</si>
  <si>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</si>
  <si>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</si>
  <si>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</si>
  <si>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</si>
  <si>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</si>
  <si>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</si>
  <si>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</si>
  <si>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</si>
  <si>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</si>
  <si>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</si>
  <si>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</si>
  <si>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</si>
  <si>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</si>
  <si>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</si>
  <si>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</si>
  <si>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</si>
  <si>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</si>
  <si>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</si>
  <si>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</si>
  <si>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</si>
  <si>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</si>
  <si>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</si>
  <si>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</si>
  <si>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</si>
  <si>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</si>
  <si>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</si>
  <si>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</si>
  <si>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</si>
  <si>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</si>
  <si>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</si>
  <si>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</si>
  <si>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</si>
  <si>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</si>
  <si>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</si>
  <si>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</si>
  <si>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</si>
  <si>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</si>
  <si>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</si>
  <si>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</si>
  <si>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</si>
  <si>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</si>
  <si>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</si>
  <si>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</si>
  <si>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</si>
  <si>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</si>
  <si>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</si>
  <si>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</si>
  <si>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</si>
  <si>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</si>
  <si>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</si>
  <si>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</si>
  <si>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</si>
  <si>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</si>
  <si>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</si>
  <si>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</si>
  <si>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</si>
  <si>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</si>
  <si>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</si>
  <si>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</si>
  <si>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</si>
  <si>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</si>
  <si>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</si>
  <si>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</si>
  <si>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</si>
  <si>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</si>
  <si>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</si>
  <si>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</si>
  <si>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</si>
  <si>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</si>
  <si>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</si>
  <si>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</si>
  <si>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</si>
  <si>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</si>
  <si>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</si>
  <si>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</si>
  <si>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</si>
  <si>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</si>
  <si>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</si>
  <si>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</si>
  <si>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</si>
  <si>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</si>
  <si>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</si>
  <si>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</si>
  <si>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</si>
  <si>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</si>
  <si>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</si>
  <si>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</si>
  <si>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</si>
  <si>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</si>
  <si>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</si>
  <si>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</si>
  <si>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</si>
  <si>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</si>
  <si>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</si>
  <si>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</si>
  <si>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</si>
  <si>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</si>
  <si>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</si>
  <si>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</si>
  <si>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</si>
  <si>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</si>
  <si>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</si>
  <si>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</si>
  <si>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</si>
  <si>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</si>
  <si>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</si>
  <si>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</si>
  <si>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</si>
  <si>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</si>
  <si>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</si>
  <si>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</si>
  <si>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</si>
  <si>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</si>
  <si>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</si>
  <si>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</si>
  <si>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</si>
  <si>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</si>
  <si>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</si>
  <si>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</si>
  <si>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</si>
  <si>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</si>
  <si>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</si>
  <si>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</si>
  <si>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</si>
  <si>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</si>
  <si>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</si>
  <si>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</si>
  <si>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</si>
  <si>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</si>
  <si>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</si>
  <si>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</si>
  <si>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</si>
  <si>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</si>
  <si>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</si>
  <si>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</si>
  <si>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</si>
  <si>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</si>
  <si>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</si>
  <si>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</si>
  <si>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</si>
  <si>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</si>
  <si>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</si>
  <si>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</si>
  <si>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</si>
  <si>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</si>
  <si>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</si>
  <si>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</si>
  <si>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</si>
  <si>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</si>
  <si>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</si>
  <si>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</si>
  <si>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</si>
  <si>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</si>
  <si>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</si>
  <si>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</si>
  <si>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</si>
  <si>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</si>
  <si>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</si>
  <si>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</si>
  <si>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</si>
  <si>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</si>
  <si>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</si>
  <si>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</si>
  <si>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</si>
  <si>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</si>
  <si>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</si>
  <si>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</si>
  <si>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</si>
  <si>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</si>
  <si>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</si>
  <si>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</si>
  <si>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</si>
  <si>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</si>
  <si>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</si>
  <si>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</si>
  <si>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</si>
  <si>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</si>
  <si>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</si>
  <si>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</si>
  <si>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</si>
  <si>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</si>
  <si>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</si>
  <si>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</si>
  <si>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</si>
  <si>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</si>
  <si>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</si>
  <si>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</si>
  <si>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</si>
  <si>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</si>
  <si>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</si>
  <si>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</si>
  <si>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</si>
  <si>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</si>
  <si>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</si>
  <si>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</si>
  <si>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</si>
  <si>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</si>
  <si>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</si>
  <si>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</si>
  <si>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</si>
  <si>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</si>
  <si>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</si>
  <si>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</si>
  <si>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</si>
  <si>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</si>
  <si>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</si>
  <si>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</si>
  <si>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</si>
  <si>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</si>
  <si>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</si>
  <si>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</si>
  <si>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</si>
  <si>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</si>
  <si>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</si>
  <si>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</si>
  <si>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</si>
  <si>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</si>
  <si>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</si>
  <si>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</si>
  <si>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</si>
  <si>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</si>
  <si>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</si>
  <si>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</si>
  <si>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</si>
  <si>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</si>
  <si>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</si>
  <si>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</si>
  <si>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</si>
  <si>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</si>
  <si>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</si>
  <si>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</si>
  <si>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</si>
  <si>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</si>
  <si>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</si>
  <si>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</si>
  <si>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</si>
  <si>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</si>
  <si>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</si>
  <si>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</si>
  <si>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</si>
  <si>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</si>
  <si>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</si>
  <si>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</si>
  <si>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</si>
  <si>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</si>
  <si>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</si>
  <si>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</si>
  <si>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</si>
  <si>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</si>
  <si>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</si>
  <si>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</si>
  <si>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</si>
  <si>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</si>
  <si>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</si>
  <si>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</si>
  <si>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</si>
  <si>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</si>
  <si>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</si>
  <si>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</si>
  <si>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</si>
  <si>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</si>
  <si>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</si>
  <si>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</si>
  <si>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</si>
  <si>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</si>
  <si>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</si>
  <si>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</si>
  <si>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</si>
  <si>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</si>
  <si>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</si>
  <si>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</si>
  <si>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</si>
  <si>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</si>
  <si>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</si>
  <si>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</si>
  <si>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</si>
  <si>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</si>
  <si>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</si>
  <si>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</si>
  <si>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</si>
  <si>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</si>
  <si>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</si>
  <si>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</si>
  <si>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</si>
  <si>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</si>
  <si>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</si>
  <si>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</si>
  <si>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</si>
  <si>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</si>
  <si>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</si>
  <si>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</si>
  <si>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</si>
  <si>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</si>
  <si>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</si>
  <si>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</si>
  <si>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</si>
  <si>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</si>
  <si>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</si>
  <si>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</si>
  <si>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</si>
  <si>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</si>
  <si>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</si>
  <si>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</si>
  <si>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</si>
  <si>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</si>
  <si>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</si>
  <si>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</si>
  <si>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</si>
  <si>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</si>
  <si>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</si>
  <si>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</si>
  <si>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</si>
  <si>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</si>
  <si>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</si>
  <si>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</si>
  <si>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</si>
  <si>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</si>
  <si>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</si>
  <si>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</si>
  <si>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</si>
  <si>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</si>
  <si>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</si>
  <si>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</si>
  <si>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</si>
  <si>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</si>
  <si>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</si>
  <si>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</si>
  <si>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</si>
  <si>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</si>
  <si>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</si>
  <si>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</si>
  <si>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</si>
  <si>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</si>
  <si>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</si>
  <si>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</si>
  <si>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</si>
  <si>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</si>
  <si>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</si>
  <si>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</si>
  <si>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</si>
  <si>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</si>
  <si>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</si>
  <si>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</si>
  <si>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</si>
  <si>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</si>
  <si>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</si>
  <si>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</si>
  <si>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</si>
  <si>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</si>
  <si>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</si>
  <si>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</si>
  <si>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</si>
  <si>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</si>
  <si>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</si>
  <si>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</si>
  <si>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</si>
  <si>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</si>
  <si>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</si>
  <si>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</si>
  <si>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</si>
  <si>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</si>
  <si>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</si>
  <si>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</si>
  <si>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</si>
  <si>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</si>
  <si>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</si>
  <si>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</si>
  <si>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</si>
  <si>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</si>
  <si>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</si>
  <si>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</si>
  <si>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</si>
  <si>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</si>
  <si>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</si>
  <si>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</si>
  <si>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</si>
  <si>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</si>
  <si>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</si>
  <si>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</si>
  <si>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</si>
  <si>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</si>
  <si>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</si>
  <si>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</si>
  <si>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</si>
  <si>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</si>
  <si>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</si>
  <si>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</si>
  <si>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</si>
  <si>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</si>
  <si>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</si>
  <si>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</si>
  <si>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</si>
  <si>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</si>
  <si>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</si>
  <si>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</si>
  <si>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</si>
  <si>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</si>
  <si>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</si>
  <si>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</si>
  <si>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</si>
  <si>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</si>
  <si>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</si>
  <si>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</si>
  <si>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</si>
  <si>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</si>
  <si>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</si>
  <si>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</si>
  <si>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</si>
  <si>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</si>
  <si>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</si>
  <si>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</si>
  <si>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</si>
  <si>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</si>
  <si>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</si>
  <si>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</si>
  <si>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</si>
  <si>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</si>
  <si>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</si>
  <si>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</si>
  <si>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</si>
  <si>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</si>
  <si>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</si>
  <si>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</si>
  <si>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</si>
  <si>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</si>
  <si>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</si>
  <si>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</si>
  <si>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</si>
  <si>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</si>
  <si>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</si>
  <si>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</si>
  <si>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</si>
  <si>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</si>
  <si>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</si>
  <si>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</si>
  <si>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</si>
  <si>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</si>
  <si>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</si>
  <si>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</si>
  <si>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</si>
  <si>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</si>
  <si>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</si>
  <si>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</si>
  <si>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</si>
  <si>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</si>
  <si>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</si>
  <si>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</si>
  <si>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</si>
  <si>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</si>
  <si>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</si>
  <si>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</si>
  <si>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</si>
  <si>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</si>
  <si>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</si>
  <si>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</si>
  <si>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</si>
  <si>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</si>
  <si>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</si>
  <si>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</si>
  <si>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</si>
  <si>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</si>
  <si>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</si>
  <si>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</si>
  <si>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</si>
  <si>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</si>
  <si>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</si>
  <si>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</si>
  <si>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</si>
  <si>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</si>
  <si>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</si>
  <si>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</si>
  <si>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</si>
  <si>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</si>
  <si>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</si>
  <si>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</si>
  <si>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</si>
  <si>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</si>
  <si>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</si>
  <si>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</si>
  <si>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</si>
  <si>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</si>
  <si>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</si>
  <si>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</si>
  <si>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</si>
  <si>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</si>
  <si>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</si>
  <si>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</si>
  <si>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</si>
  <si>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</si>
  <si>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</si>
  <si>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</si>
  <si>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</si>
  <si>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</si>
  <si>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</si>
  <si>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</si>
  <si>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</si>
  <si>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</si>
  <si>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</si>
  <si>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</si>
  <si>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</si>
  <si>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</si>
  <si>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</si>
  <si>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</si>
  <si>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</si>
  <si>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</si>
  <si>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</si>
  <si>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</si>
  <si>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</si>
  <si>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</si>
  <si>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</si>
  <si>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</si>
  <si>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</si>
  <si>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</si>
  <si>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</si>
  <si>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</si>
  <si>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</si>
  <si>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</si>
  <si>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</si>
  <si>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</si>
  <si>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</si>
  <si>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</si>
  <si>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</si>
  <si>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</si>
  <si>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</si>
  <si>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</si>
  <si>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</si>
  <si>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</si>
  <si>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</si>
  <si>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</si>
  <si>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</si>
  <si>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</si>
  <si>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</si>
  <si>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</si>
  <si>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</si>
  <si>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</si>
  <si>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</si>
  <si>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</si>
  <si>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</si>
  <si>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</si>
  <si>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</si>
  <si>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</si>
  <si>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</si>
  <si>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</si>
  <si>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</si>
  <si>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</si>
  <si>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</si>
  <si>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</si>
  <si>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</si>
  <si>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</si>
  <si>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</si>
  <si>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</si>
  <si>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</si>
  <si>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</si>
  <si>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</si>
  <si>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</si>
  <si>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</si>
  <si>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</si>
  <si>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</si>
  <si>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</si>
  <si>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</si>
  <si>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</si>
  <si>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</si>
  <si>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</si>
  <si>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</si>
  <si>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</si>
  <si>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</si>
  <si>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</si>
  <si>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</si>
  <si>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</si>
  <si>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</si>
  <si>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</si>
  <si>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</si>
  <si>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</si>
  <si>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</si>
  <si>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</si>
  <si>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</si>
  <si>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</si>
  <si>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</si>
  <si>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</si>
  <si>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</si>
  <si>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</si>
  <si>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</si>
  <si>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</si>
  <si>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</si>
  <si>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</si>
  <si>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</si>
  <si>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</si>
  <si>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</si>
  <si>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</si>
  <si>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</si>
  <si>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</si>
  <si>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</si>
  <si>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</si>
  <si>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</si>
  <si>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</si>
  <si>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</si>
  <si>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</si>
  <si>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</si>
  <si>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</si>
  <si>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</si>
  <si>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</si>
  <si>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</si>
  <si>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</si>
  <si>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</si>
  <si>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</si>
  <si>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</si>
  <si>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</si>
  <si>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</si>
  <si>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</si>
  <si>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</si>
  <si>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</si>
  <si>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</si>
  <si>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</si>
  <si>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</si>
  <si>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</si>
  <si>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</si>
  <si>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</si>
  <si>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</si>
  <si>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</si>
  <si>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</si>
  <si>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</si>
  <si>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</si>
  <si>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</si>
  <si>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</si>
  <si>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</si>
  <si>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</si>
  <si>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</si>
  <si>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</si>
  <si>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</si>
  <si>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</si>
  <si>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</si>
  <si>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</si>
  <si>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</si>
  <si>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</si>
  <si>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</si>
  <si>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</si>
  <si>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</si>
  <si>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</si>
  <si>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</si>
  <si>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</si>
  <si>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</si>
  <si>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</si>
  <si>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</si>
  <si>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</si>
  <si>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</si>
  <si>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</si>
  <si>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</si>
  <si>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</si>
  <si>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</si>
  <si>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</si>
  <si>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</si>
  <si>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</si>
  <si>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</si>
  <si>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</si>
  <si>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</si>
  <si>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</si>
  <si>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</si>
  <si>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</si>
  <si>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</si>
  <si>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</si>
  <si>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</si>
  <si>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</si>
  <si>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</si>
  <si>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</si>
  <si>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</si>
  <si>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</si>
  <si>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</si>
  <si>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</si>
  <si>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</si>
  <si>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</si>
  <si>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</si>
  <si>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</si>
  <si>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</si>
  <si>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</si>
  <si>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</si>
  <si>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</si>
  <si>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</si>
  <si>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</si>
  <si>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</si>
  <si>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</si>
  <si>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</si>
  <si>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</si>
  <si>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</si>
  <si>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</si>
  <si>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</si>
  <si>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</si>
  <si>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</si>
  <si>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</si>
  <si>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</si>
  <si>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</si>
  <si>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</si>
  <si>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</si>
  <si>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</si>
  <si>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</si>
  <si>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</si>
  <si>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</si>
  <si>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</si>
  <si>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</si>
  <si>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</si>
  <si>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</si>
  <si>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</si>
  <si>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</si>
  <si>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</si>
  <si>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</si>
  <si>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</si>
  <si>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</si>
  <si>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</si>
  <si>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</si>
  <si>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</si>
  <si>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</si>
  <si>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</si>
  <si>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</si>
  <si>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</si>
  <si>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</si>
  <si>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</si>
  <si>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</si>
  <si>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</si>
  <si>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</si>
  <si>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</si>
  <si>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</si>
  <si>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</si>
  <si>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</si>
  <si>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</si>
  <si>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</si>
  <si>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</si>
  <si>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</si>
  <si>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</si>
  <si>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</si>
  <si>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</si>
  <si>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</si>
  <si>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</si>
  <si>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</si>
  <si>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</si>
  <si>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</si>
  <si>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</si>
  <si>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</si>
  <si>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</si>
  <si>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</si>
  <si>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</si>
  <si>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</si>
  <si>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</si>
  <si>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</si>
  <si>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</si>
  <si>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</si>
  <si>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</si>
  <si>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</si>
  <si>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</si>
  <si>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</si>
  <si>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</si>
  <si>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</si>
  <si>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</si>
  <si>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</si>
  <si>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</si>
  <si>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</si>
  <si>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</si>
  <si>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</si>
  <si>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</si>
  <si>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</si>
  <si>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</si>
  <si>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</si>
  <si>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</si>
  <si>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</si>
  <si>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</si>
  <si>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</si>
  <si>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</si>
  <si>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</si>
  <si>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</si>
  <si>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</si>
  <si>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</si>
  <si>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</si>
  <si>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</si>
  <si>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</si>
  <si>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</si>
  <si>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</si>
  <si>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</si>
  <si>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</si>
  <si>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</si>
  <si>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</si>
  <si>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</si>
  <si>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</si>
  <si>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</si>
  <si>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</si>
  <si>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</si>
  <si>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</si>
  <si>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</si>
  <si>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</si>
  <si>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</si>
  <si>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</si>
  <si>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</si>
  <si>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</si>
  <si>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</si>
  <si>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</si>
  <si>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</si>
  <si>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</si>
  <si>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</si>
  <si>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</si>
  <si>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</si>
  <si>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</si>
  <si>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</si>
  <si>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</si>
  <si>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</si>
  <si>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</si>
  <si>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</si>
  <si>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</si>
  <si>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</si>
  <si>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</si>
  <si>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</si>
  <si>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</si>
  <si>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</si>
  <si>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</si>
  <si>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</si>
  <si>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</si>
  <si>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</si>
  <si>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</si>
  <si>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</si>
  <si>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</si>
  <si>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</si>
  <si>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</si>
  <si>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</si>
  <si>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</si>
  <si>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</si>
  <si>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</si>
  <si>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</si>
  <si>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</si>
  <si>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</si>
  <si>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</si>
  <si>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</si>
  <si>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</si>
  <si>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</si>
  <si>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</si>
  <si>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</si>
  <si>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</si>
  <si>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</si>
  <si>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</si>
  <si>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</si>
  <si>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</si>
  <si>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</si>
  <si>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</si>
  <si>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</si>
  <si>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</si>
  <si>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</si>
  <si>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</si>
  <si>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</si>
  <si>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</si>
  <si>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</si>
  <si>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</si>
  <si>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</si>
  <si>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</si>
  <si>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</si>
  <si>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</si>
  <si>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</si>
  <si>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</si>
  <si>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</si>
  <si>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</si>
  <si>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</si>
  <si>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</si>
  <si>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</si>
  <si>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</si>
  <si>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</si>
  <si>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</si>
  <si>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</si>
  <si>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</si>
  <si>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</si>
  <si>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</si>
  <si>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</si>
  <si>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</si>
  <si>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</si>
  <si>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</si>
  <si>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</si>
  <si>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</si>
  <si>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</si>
  <si>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</si>
  <si>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</si>
  <si>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</si>
  <si>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</si>
  <si>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</si>
  <si>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</si>
  <si>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</si>
  <si>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</si>
  <si>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</si>
  <si>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</si>
  <si>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</si>
  <si>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</si>
  <si>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</si>
  <si>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</si>
  <si>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</si>
  <si>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</si>
  <si>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</si>
  <si>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</si>
  <si>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</si>
  <si>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</si>
  <si>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</si>
  <si>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</si>
  <si>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</si>
  <si>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</si>
  <si>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</si>
  <si>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</si>
  <si>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</si>
  <si>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</si>
  <si>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</si>
  <si>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</si>
  <si>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</si>
  <si>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</si>
  <si>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</si>
  <si>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</si>
  <si>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</si>
  <si>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</si>
  <si>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</si>
  <si>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</si>
  <si>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</si>
  <si>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</si>
  <si>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</si>
  <si>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</si>
  <si>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</si>
  <si>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</si>
  <si>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</si>
  <si>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</si>
  <si>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</si>
  <si>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</si>
  <si>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</si>
  <si>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</si>
  <si>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</si>
  <si>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</si>
  <si>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</si>
  <si>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</si>
  <si>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</si>
  <si>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</si>
  <si>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</si>
  <si>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</si>
  <si>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</si>
  <si>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</si>
  <si>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</si>
  <si>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</si>
  <si>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</si>
  <si>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</si>
  <si>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</si>
  <si>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</si>
  <si>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</si>
  <si>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</si>
  <si>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</si>
  <si>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</si>
  <si>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</si>
  <si>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</si>
  <si>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</si>
  <si>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</si>
  <si>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</si>
  <si>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</si>
  <si>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</si>
  <si>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</si>
  <si>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</si>
  <si>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</si>
  <si>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</si>
  <si>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</si>
  <si>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</si>
  <si>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</si>
  <si>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</si>
  <si>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</si>
  <si>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</si>
  <si>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</si>
  <si>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</si>
  <si>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</si>
  <si>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</si>
  <si>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</si>
  <si>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</si>
  <si>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</si>
  <si>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</si>
  <si>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</si>
  <si>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</si>
  <si>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</si>
  <si>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</si>
  <si>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</si>
  <si>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</si>
  <si>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</si>
  <si>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</si>
  <si>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</si>
  <si>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</si>
  <si>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</si>
  <si>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</si>
  <si>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</si>
  <si>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</si>
  <si>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</si>
  <si>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</si>
  <si>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</si>
  <si>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</si>
  <si>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</si>
  <si>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</si>
  <si>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</si>
  <si>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</si>
  <si>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</si>
  <si>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</si>
  <si>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</si>
  <si>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</si>
  <si>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</si>
  <si>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</si>
  <si>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</si>
  <si>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</si>
  <si>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</si>
  <si>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</si>
  <si>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</si>
  <si>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</si>
  <si>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</si>
  <si>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</si>
  <si>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</si>
  <si>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</si>
  <si>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</si>
  <si>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</si>
  <si>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</si>
  <si>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</si>
  <si>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</si>
  <si>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</si>
  <si>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</si>
  <si>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</si>
  <si>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</si>
  <si>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</si>
  <si>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</si>
  <si>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</si>
  <si>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</si>
  <si>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</si>
  <si>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</si>
  <si>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</si>
  <si>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</si>
  <si>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</si>
  <si>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</si>
  <si>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</si>
  <si>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</si>
  <si>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</si>
  <si>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</si>
  <si>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</si>
  <si>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</si>
  <si>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</si>
  <si>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</si>
  <si>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</si>
  <si>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</si>
  <si>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</si>
  <si>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</si>
  <si>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</si>
  <si>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</si>
  <si>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</si>
  <si>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</si>
  <si>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</si>
  <si>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</si>
  <si>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</si>
  <si>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</si>
  <si>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</si>
  <si>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</si>
  <si>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</si>
  <si>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</si>
  <si>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</si>
  <si>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</si>
  <si>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</si>
  <si>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</si>
  <si>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</si>
  <si>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</si>
  <si>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</si>
  <si>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</si>
  <si>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</si>
  <si>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</si>
  <si>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</si>
  <si>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</si>
  <si>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</si>
  <si>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</si>
  <si>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</si>
  <si>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</si>
  <si>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</si>
  <si>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</si>
  <si>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</si>
  <si>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</si>
  <si>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</si>
  <si>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</si>
  <si>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</si>
  <si>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</si>
  <si>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</si>
  <si>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</si>
  <si>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</si>
  <si>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</si>
  <si>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</si>
  <si>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</si>
  <si>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</si>
  <si>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</si>
  <si>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</si>
  <si>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</si>
  <si>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</si>
  <si>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</si>
  <si>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</si>
  <si>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</si>
  <si>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</si>
  <si>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</si>
  <si>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</si>
  <si>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</si>
  <si>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</si>
  <si>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</si>
  <si>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</si>
  <si>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</si>
  <si>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</si>
  <si>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</si>
  <si>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</si>
  <si>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</si>
  <si>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</si>
  <si>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</si>
  <si>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</si>
  <si>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</si>
  <si>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</si>
  <si>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</si>
  <si>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</si>
  <si>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</si>
  <si>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</si>
  <si>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</si>
  <si>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</si>
  <si>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</si>
  <si>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</si>
  <si>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</si>
  <si>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</si>
  <si>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</si>
  <si>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</si>
  <si>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</si>
  <si>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</si>
  <si>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</si>
  <si>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</si>
  <si>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</si>
  <si>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</si>
  <si>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</si>
  <si>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</si>
  <si>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</si>
  <si>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</si>
  <si>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</si>
  <si>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</si>
  <si>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</si>
  <si>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</si>
  <si>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</si>
  <si>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</si>
  <si>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</si>
  <si>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</si>
  <si>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</si>
  <si>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</si>
  <si>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</si>
  <si>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</si>
  <si>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</si>
  <si>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</si>
  <si>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</si>
  <si>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</si>
  <si>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</si>
  <si>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</si>
  <si>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</si>
  <si>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</si>
  <si>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</si>
  <si>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</si>
  <si>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</si>
  <si>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</si>
  <si>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</si>
  <si>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</si>
  <si>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</si>
  <si>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</si>
  <si>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</si>
  <si>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</si>
  <si>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</si>
  <si>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</si>
  <si>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</si>
  <si>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</si>
  <si>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</si>
  <si>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</si>
  <si>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</si>
  <si>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</si>
  <si>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</si>
  <si>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</si>
  <si>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</si>
  <si>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</si>
  <si>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</si>
  <si>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</si>
  <si>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</si>
  <si>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</si>
  <si>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</si>
  <si>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</si>
  <si>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</si>
  <si>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</si>
  <si>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</si>
  <si>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</si>
  <si>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</si>
  <si>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</si>
  <si>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</si>
  <si>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</si>
  <si>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</si>
  <si>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</si>
  <si>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</si>
  <si>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</si>
  <si>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</si>
  <si>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</si>
  <si>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</si>
  <si>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</si>
  <si>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</si>
  <si>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</si>
  <si>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</si>
  <si>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</si>
  <si>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</si>
  <si>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</si>
  <si>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</si>
  <si>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</si>
  <si>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</si>
  <si>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</si>
  <si>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</si>
  <si>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</si>
  <si>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</si>
  <si>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</si>
  <si>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</si>
  <si>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</si>
  <si>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</si>
  <si>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</si>
  <si>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</si>
  <si>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</si>
  <si>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</si>
  <si>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</si>
  <si>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</si>
  <si>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</si>
  <si>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</si>
  <si>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</si>
  <si>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</si>
  <si>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</si>
  <si>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</si>
  <si>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</si>
  <si>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</si>
  <si>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</si>
  <si>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</si>
  <si>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</si>
  <si>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</si>
  <si>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</si>
  <si>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</si>
  <si>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</si>
  <si>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</si>
  <si>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</si>
  <si>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</si>
  <si>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</si>
  <si>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</si>
  <si>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</si>
  <si>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</si>
  <si>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</si>
  <si>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</si>
  <si>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</si>
  <si>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</si>
  <si>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</si>
  <si>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</si>
  <si>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</si>
  <si>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</si>
  <si>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</si>
  <si>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</si>
  <si>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</si>
  <si>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</si>
  <si>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</si>
  <si>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</si>
  <si>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</si>
  <si>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</si>
  <si>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</si>
  <si>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</si>
  <si>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</si>
  <si>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</si>
  <si>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</si>
  <si>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</si>
  <si>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</si>
  <si>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</si>
  <si>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</si>
  <si>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</si>
  <si>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</si>
  <si>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</si>
  <si>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</si>
  <si>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</si>
  <si>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</si>
  <si>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</si>
  <si>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</si>
  <si>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</si>
  <si>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</si>
  <si>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</si>
  <si>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</si>
  <si>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</si>
  <si>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</si>
  <si>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</si>
  <si>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</si>
  <si>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</si>
  <si>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</si>
  <si>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</si>
  <si>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</si>
  <si>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</si>
  <si>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</si>
  <si>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</si>
  <si>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</si>
  <si>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</si>
  <si>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</si>
  <si>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</si>
  <si>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</si>
  <si>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</si>
  <si>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</si>
  <si>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</si>
  <si>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</si>
  <si>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</si>
  <si>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</si>
  <si>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</si>
  <si>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</si>
  <si>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</si>
  <si>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</si>
  <si>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</si>
  <si>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</si>
  <si>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</si>
  <si>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</si>
  <si>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</si>
  <si>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</si>
  <si>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</si>
  <si>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</si>
  <si>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</si>
  <si>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</si>
  <si>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</si>
  <si>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</si>
  <si>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</si>
  <si>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</si>
  <si>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</si>
  <si>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</si>
  <si>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</si>
  <si>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</si>
  <si>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</si>
  <si>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</si>
  <si>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</si>
  <si>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</si>
  <si>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</si>
  <si>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</si>
  <si>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</si>
  <si>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</si>
  <si>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</si>
  <si>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</si>
  <si>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</si>
  <si>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</si>
  <si>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</si>
  <si>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</si>
  <si>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</si>
  <si>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</si>
  <si>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</si>
  <si>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</si>
  <si>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</si>
  <si>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</si>
  <si>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</si>
  <si>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</si>
  <si>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</si>
  <si>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</si>
  <si>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</si>
  <si>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</si>
  <si>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</si>
  <si>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</si>
  <si>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</si>
  <si>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</si>
  <si>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</si>
  <si>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</si>
  <si>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</si>
  <si>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</si>
  <si>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</si>
  <si>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</si>
  <si>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</si>
  <si>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</si>
  <si>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</si>
  <si>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</si>
  <si>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</si>
  <si>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</si>
  <si>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</si>
  <si>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</si>
  <si>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</si>
  <si>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</si>
  <si>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</si>
  <si>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</si>
  <si>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</si>
  <si>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</si>
  <si>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</si>
  <si>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</si>
  <si>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</si>
  <si>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</si>
  <si>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</si>
  <si>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</si>
  <si>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</si>
  <si>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</si>
  <si>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</si>
  <si>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</si>
  <si>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</si>
  <si>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</si>
  <si>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</si>
  <si>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</si>
  <si>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</si>
  <si>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</si>
  <si>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</si>
  <si>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</si>
  <si>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</si>
  <si>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</si>
  <si>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</si>
  <si>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</si>
  <si>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</si>
  <si>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</si>
  <si>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</si>
  <si>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</si>
  <si>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</si>
  <si>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</si>
  <si>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</si>
  <si>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</si>
  <si>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</si>
  <si>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</si>
  <si>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</si>
  <si>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</si>
  <si>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</si>
  <si>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</si>
  <si>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</si>
  <si>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</si>
  <si>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</si>
  <si>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</si>
  <si>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</si>
  <si>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</si>
  <si>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</si>
  <si>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</si>
  <si>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</si>
  <si>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</si>
  <si>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</si>
  <si>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</si>
  <si>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</si>
  <si>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</si>
  <si>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</si>
  <si>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</si>
  <si>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</si>
  <si>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</si>
  <si>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</si>
  <si>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</si>
  <si>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</si>
  <si>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</si>
  <si>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</si>
  <si>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</si>
  <si>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</si>
  <si>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</si>
  <si>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</si>
  <si>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</si>
  <si>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</si>
  <si>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</si>
  <si>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</si>
  <si>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</si>
  <si>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</si>
  <si>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</si>
  <si>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</si>
  <si>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</si>
  <si>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</si>
  <si>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</si>
  <si>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</si>
  <si>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</si>
  <si>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</si>
  <si>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</si>
  <si>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</si>
  <si>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</si>
  <si>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</si>
  <si>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</si>
  <si>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</si>
  <si>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</si>
  <si>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</si>
  <si>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</si>
  <si>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</si>
  <si>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</si>
  <si>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</si>
  <si>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</si>
  <si>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</si>
  <si>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</si>
  <si>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</si>
  <si>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</si>
  <si>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</si>
  <si>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</si>
  <si>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</si>
  <si>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</si>
  <si>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</si>
  <si>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</si>
  <si>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</si>
  <si>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</si>
  <si>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</si>
  <si>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</si>
  <si>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</si>
  <si>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</si>
  <si>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</si>
  <si>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</si>
  <si>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</si>
  <si>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</si>
  <si>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</si>
  <si>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</si>
  <si>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</si>
  <si>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</si>
  <si>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</si>
  <si>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</si>
  <si>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</si>
  <si>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</si>
  <si>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</si>
  <si>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</si>
  <si>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</si>
  <si>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</si>
  <si>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</si>
  <si>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</si>
  <si>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</si>
  <si>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</si>
  <si>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</si>
  <si>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</si>
  <si>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</si>
  <si>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</si>
  <si>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</si>
  <si>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</si>
  <si>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</si>
  <si>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</si>
  <si>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</si>
  <si>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</si>
  <si>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</si>
  <si>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</si>
  <si>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</si>
  <si>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</si>
  <si>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</si>
  <si>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</si>
  <si>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</si>
  <si>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</si>
  <si>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</si>
  <si>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</si>
  <si>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</si>
  <si>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</si>
  <si>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</si>
  <si>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</si>
  <si>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</si>
  <si>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</si>
  <si>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</si>
  <si>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</si>
  <si>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</si>
  <si>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</si>
  <si>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</si>
  <si>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</si>
  <si>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</si>
  <si>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</si>
  <si>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</si>
  <si>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</si>
  <si>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</si>
  <si>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</si>
  <si>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</si>
  <si>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</si>
  <si>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</si>
  <si>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</si>
  <si>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</si>
  <si>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</si>
  <si>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</si>
  <si>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</si>
  <si>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</si>
  <si>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</si>
  <si>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</si>
  <si>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</si>
  <si>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</si>
  <si>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</si>
  <si>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</si>
  <si>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</si>
  <si>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</si>
  <si>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</si>
  <si>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</si>
  <si>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</si>
  <si>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</si>
  <si>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</si>
  <si>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</si>
  <si>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</si>
  <si>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</si>
  <si>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</si>
  <si>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</si>
  <si>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</si>
  <si>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</si>
  <si>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</si>
  <si>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</si>
  <si>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</si>
  <si>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</si>
  <si>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</si>
  <si>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</si>
  <si>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</si>
  <si>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</si>
  <si>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</si>
  <si>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</si>
  <si>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</si>
  <si>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</si>
  <si>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</si>
  <si>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</si>
  <si>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</si>
  <si>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</si>
  <si>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</si>
  <si>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</si>
  <si>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</si>
  <si>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</si>
  <si>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</si>
  <si>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</si>
  <si>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</si>
  <si>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</si>
  <si>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</si>
  <si>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</si>
  <si>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</si>
  <si>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</si>
  <si>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</si>
  <si>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</si>
  <si>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</si>
  <si>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</si>
  <si>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</si>
  <si>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</si>
  <si>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</si>
  <si>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</si>
  <si>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</si>
  <si>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</si>
  <si>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</si>
  <si>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</si>
  <si>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</si>
  <si>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</si>
  <si>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</si>
  <si>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</si>
  <si>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</si>
  <si>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</si>
  <si>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</si>
  <si>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</si>
  <si>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</si>
  <si>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</si>
  <si>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</si>
  <si>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</si>
  <si>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</si>
  <si>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</si>
  <si>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</si>
  <si>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</si>
  <si>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</si>
  <si>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</si>
  <si>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</si>
  <si>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</si>
  <si>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</si>
  <si>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</si>
  <si>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</si>
  <si>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</si>
  <si>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</si>
  <si>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</si>
  <si>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</si>
  <si>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</si>
  <si>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</si>
  <si>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</si>
  <si>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</si>
  <si>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</si>
  <si>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</si>
  <si>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</si>
  <si>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</si>
  <si>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</si>
  <si>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</si>
  <si>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</si>
  <si>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</si>
  <si>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</si>
  <si>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</si>
  <si>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</si>
  <si>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</si>
  <si>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</si>
  <si>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</si>
  <si>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</si>
  <si>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</si>
  <si>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</si>
  <si>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</si>
  <si>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</si>
  <si>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</si>
  <si>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</si>
  <si>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</si>
  <si>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</si>
  <si>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</si>
  <si>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</si>
  <si>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</si>
  <si>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</si>
  <si>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</si>
  <si>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</si>
  <si>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</si>
  <si>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</si>
  <si>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</si>
  <si>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</si>
  <si>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</si>
  <si>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</si>
  <si>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</si>
  <si>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</si>
  <si>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</si>
  <si>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</si>
  <si>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</si>
  <si>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</si>
  <si>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</si>
  <si>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</si>
  <si>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</si>
  <si>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</si>
  <si>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</si>
  <si>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</si>
  <si>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</si>
  <si>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</si>
  <si>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</si>
  <si>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</si>
  <si>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</si>
  <si>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</si>
  <si>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</si>
  <si>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</si>
  <si>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</si>
  <si>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</si>
  <si>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</si>
  <si>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</si>
  <si>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</si>
  <si>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</si>
  <si>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</si>
  <si>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</si>
  <si>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</si>
  <si>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</si>
  <si>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</si>
  <si>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</si>
  <si>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</si>
  <si>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</si>
  <si>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</si>
  <si>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</si>
  <si>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</si>
  <si>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</si>
  <si>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</si>
  <si>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</si>
  <si>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</si>
  <si>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</si>
  <si>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</si>
  <si>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</si>
  <si>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</si>
  <si>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</si>
  <si>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</si>
  <si>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</si>
  <si>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</si>
  <si>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</si>
  <si>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</si>
  <si>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</si>
  <si>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</si>
  <si>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</si>
  <si>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</si>
  <si>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</si>
  <si>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</si>
  <si>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</si>
  <si>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</si>
  <si>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</si>
  <si>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</si>
  <si>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</si>
  <si>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</si>
  <si>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</si>
  <si>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</si>
  <si>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</si>
  <si>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</si>
  <si>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</si>
  <si>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</si>
  <si>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</si>
  <si>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</si>
  <si>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</si>
  <si>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</si>
  <si>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</si>
  <si>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</si>
  <si>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</si>
  <si>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</si>
  <si>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</si>
  <si>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</si>
  <si>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</si>
  <si>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</si>
  <si>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</si>
  <si>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</si>
  <si>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</si>
  <si>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</si>
  <si>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</si>
  <si>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</si>
  <si>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</si>
  <si>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</si>
  <si>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</si>
  <si>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</si>
  <si>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</si>
  <si>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</si>
  <si>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</si>
  <si>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</si>
  <si>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</si>
  <si>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</si>
  <si>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</si>
  <si>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</si>
  <si>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</si>
  <si>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</si>
  <si>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</si>
  <si>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</si>
  <si>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</si>
  <si>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</si>
  <si>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</si>
  <si>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</si>
  <si>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</si>
  <si>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</si>
  <si>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</si>
  <si>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</si>
  <si>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</si>
  <si>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</si>
  <si>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</si>
  <si>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</si>
  <si>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</si>
  <si>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</si>
  <si>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</si>
  <si>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</si>
  <si>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</si>
  <si>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</si>
  <si>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</si>
  <si>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</si>
  <si>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</si>
  <si>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</si>
  <si>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</si>
  <si>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</si>
  <si>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</si>
  <si>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</si>
  <si>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</si>
  <si>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</si>
  <si>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</si>
  <si>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</si>
  <si>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</si>
  <si>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</si>
  <si>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</si>
  <si>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</si>
  <si>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</si>
  <si>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</si>
  <si>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</si>
  <si>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</si>
  <si>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</si>
  <si>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</si>
  <si>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</si>
  <si>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</si>
  <si>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</si>
  <si>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</si>
  <si>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</si>
  <si>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</si>
  <si>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</si>
  <si>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</si>
  <si>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</si>
  <si>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</si>
  <si>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</si>
  <si>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</si>
  <si>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</si>
  <si>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</si>
  <si>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</si>
  <si>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</si>
  <si>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</si>
  <si>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</si>
  <si>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</si>
  <si>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</si>
  <si>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</si>
  <si>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</si>
  <si>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</si>
  <si>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</si>
  <si>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</si>
  <si>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</si>
  <si>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</si>
  <si>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</si>
  <si>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</si>
  <si>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</si>
  <si>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</si>
  <si>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</si>
  <si>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</si>
  <si>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</si>
  <si>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</si>
  <si>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</si>
  <si>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</si>
  <si>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</si>
  <si>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</si>
  <si>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</si>
  <si>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</si>
  <si>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</si>
  <si>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</si>
  <si>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</si>
  <si>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</si>
  <si>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</si>
  <si>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</si>
  <si>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</si>
  <si>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</si>
  <si>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</si>
  <si>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</si>
  <si>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</si>
  <si>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</si>
  <si>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</si>
  <si>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</si>
  <si>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</si>
  <si>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</si>
  <si>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</si>
  <si>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</si>
  <si>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</si>
  <si>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</si>
  <si>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</si>
  <si>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</si>
  <si>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</si>
  <si>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</si>
  <si>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</si>
  <si>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</si>
  <si>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</si>
  <si>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</si>
  <si>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</si>
  <si>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</si>
  <si>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</si>
  <si>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</si>
  <si>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</si>
  <si>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</si>
  <si>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</si>
  <si>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</si>
  <si>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</si>
  <si>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</si>
  <si>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</si>
  <si>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</si>
  <si>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</si>
  <si>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</si>
  <si>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</si>
  <si>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</si>
  <si>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</si>
  <si>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</si>
  <si>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</si>
  <si>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</si>
  <si>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</si>
  <si>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</si>
  <si>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</si>
  <si>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</si>
  <si>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</si>
  <si>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</si>
  <si>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</si>
  <si>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</si>
  <si>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</si>
  <si>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</si>
  <si>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</si>
  <si>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</si>
  <si>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</si>
  <si>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</si>
  <si>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</si>
  <si>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</si>
  <si>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</si>
  <si>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</si>
  <si>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</si>
  <si>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</si>
  <si>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</si>
  <si>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</si>
  <si>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</si>
  <si>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</si>
  <si>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</si>
  <si>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</si>
  <si>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</si>
  <si>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</si>
  <si>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</si>
  <si>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</si>
  <si>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</si>
  <si>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</si>
  <si>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</si>
  <si>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</si>
  <si>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</si>
  <si>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</si>
  <si>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</si>
  <si>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</si>
  <si>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</si>
  <si>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</si>
  <si>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</si>
  <si>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</si>
  <si>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</si>
  <si>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</si>
  <si>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</si>
  <si>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</si>
  <si>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</si>
  <si>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</si>
  <si>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</si>
  <si>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</si>
  <si>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</si>
  <si>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</si>
  <si>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</si>
  <si>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</si>
  <si>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</si>
  <si>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</si>
  <si>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</si>
  <si>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</si>
  <si>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</si>
  <si>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</si>
  <si>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</si>
  <si>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</si>
  <si>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</si>
  <si>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</si>
  <si>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</si>
  <si>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</si>
  <si>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</si>
  <si>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</si>
  <si>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</si>
  <si>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</si>
  <si>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</si>
  <si>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</si>
  <si>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</si>
  <si>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</si>
  <si>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</si>
  <si>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</si>
  <si>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</si>
  <si>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</si>
  <si>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</si>
  <si>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</si>
  <si>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</si>
  <si>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</si>
  <si>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</si>
  <si>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</si>
  <si>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</si>
  <si>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</si>
  <si>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</si>
  <si>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</si>
  <si>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</si>
  <si>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</si>
  <si>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</si>
  <si>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</si>
  <si>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</si>
  <si>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</si>
  <si>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</si>
  <si>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</si>
  <si>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</si>
  <si>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</si>
  <si>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</si>
  <si>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</si>
  <si>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</si>
  <si>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</si>
  <si>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</si>
  <si>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</si>
  <si>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</si>
  <si>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</si>
  <si>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</si>
  <si>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</si>
  <si>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</si>
  <si>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</si>
  <si>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</si>
  <si>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</si>
  <si>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</si>
  <si>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</si>
  <si>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</si>
  <si>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</si>
  <si>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</si>
  <si>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</si>
  <si>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</si>
  <si>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</si>
  <si>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</si>
  <si>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</si>
  <si>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</si>
  <si>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</si>
  <si>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</si>
  <si>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</si>
  <si>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</si>
  <si>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</si>
  <si>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</si>
  <si>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</si>
  <si>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</si>
  <si>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</si>
  <si>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</si>
  <si>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</si>
  <si>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</si>
  <si>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</si>
  <si>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</si>
  <si>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</si>
  <si>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</si>
  <si>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</si>
  <si>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</si>
  <si>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</si>
  <si>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</si>
  <si>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</si>
  <si>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</si>
  <si>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</si>
  <si>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</si>
  <si>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</si>
  <si>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</si>
  <si>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</si>
  <si>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</si>
  <si>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</si>
  <si>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</si>
  <si>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</si>
  <si>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</si>
  <si>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</si>
  <si>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</si>
  <si>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</si>
  <si>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</si>
  <si>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</si>
  <si>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</si>
  <si>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</si>
  <si>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</si>
  <si>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</si>
  <si>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</si>
  <si>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</si>
  <si>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</si>
  <si>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</si>
  <si>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</si>
  <si>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</si>
  <si>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</si>
  <si>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</si>
  <si>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</si>
  <si>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</si>
  <si>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</si>
  <si>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</si>
  <si>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</si>
  <si>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</si>
  <si>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</si>
  <si>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</si>
  <si>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</si>
  <si>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</si>
  <si>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</si>
  <si>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</si>
  <si>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</si>
  <si>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</si>
  <si>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</si>
  <si>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</si>
  <si>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</si>
  <si>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</si>
  <si>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</si>
  <si>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</si>
  <si>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</si>
  <si>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</si>
  <si>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</si>
  <si>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</si>
  <si>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</si>
  <si>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</si>
  <si>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</si>
  <si>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</si>
  <si>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</si>
  <si>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</si>
  <si>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</si>
  <si>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</si>
  <si>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</si>
  <si>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</si>
  <si>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</si>
  <si>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</si>
  <si>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</si>
  <si>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</si>
  <si>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</si>
  <si>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</si>
  <si>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</si>
  <si>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</si>
  <si>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</si>
  <si>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</si>
  <si>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</si>
  <si>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</si>
  <si>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</si>
  <si>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</si>
  <si>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</si>
  <si>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</si>
  <si>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</si>
  <si>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</si>
  <si>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</si>
  <si>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</si>
  <si>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</si>
  <si>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</si>
  <si>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</si>
  <si>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</si>
  <si>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</si>
  <si>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</si>
  <si>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</si>
  <si>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</si>
  <si>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</si>
  <si>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</si>
  <si>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</si>
  <si>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</si>
  <si>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</si>
  <si>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</si>
  <si>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</si>
  <si>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</si>
  <si>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</si>
  <si>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</si>
  <si>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</si>
  <si>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</si>
  <si>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</si>
  <si>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</si>
  <si>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</si>
  <si>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</si>
  <si>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</si>
  <si>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</si>
  <si>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</si>
  <si>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</si>
  <si>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</si>
  <si>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</si>
  <si>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</si>
  <si>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</si>
  <si>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</si>
  <si>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</si>
  <si>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</si>
  <si>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</si>
  <si>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</si>
  <si>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</si>
  <si>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</si>
  <si>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</si>
  <si>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</si>
  <si>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</si>
  <si>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</si>
  <si>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</si>
  <si>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</si>
  <si>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</si>
  <si>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</si>
  <si>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</si>
  <si>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</si>
  <si>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</si>
  <si>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</si>
  <si>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</si>
  <si>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</si>
  <si>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</si>
  <si>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</si>
  <si>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</si>
  <si>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</si>
  <si>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</si>
  <si>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</si>
  <si>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</si>
  <si>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</si>
  <si>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</si>
  <si>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</si>
  <si>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</si>
  <si>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</si>
  <si>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</si>
  <si>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</si>
  <si>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</si>
  <si>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</si>
  <si>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</si>
  <si>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</si>
  <si>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</si>
  <si>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</si>
  <si>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</si>
  <si>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</si>
  <si>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</si>
  <si>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</si>
  <si>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</si>
  <si>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</si>
  <si>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</si>
  <si>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</si>
  <si>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</si>
  <si>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</si>
  <si>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</si>
  <si>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</si>
  <si>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</si>
  <si>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</si>
  <si>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</si>
  <si>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</si>
  <si>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</si>
  <si>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</si>
  <si>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</si>
  <si>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</si>
  <si>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</si>
  <si>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</si>
  <si>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</si>
  <si>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</si>
  <si>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</si>
  <si>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</si>
  <si>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</si>
  <si>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</si>
  <si>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</si>
  <si>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</si>
  <si>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</si>
  <si>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</si>
  <si>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</si>
  <si>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</si>
  <si>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</si>
  <si>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</si>
  <si>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</si>
  <si>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</si>
  <si>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</si>
  <si>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</si>
  <si>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</si>
  <si>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</si>
  <si>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</si>
  <si>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</si>
  <si>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</si>
  <si>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</si>
  <si>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</si>
  <si>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</si>
  <si>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</si>
  <si>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</si>
  <si>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</si>
  <si>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</si>
  <si>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</si>
  <si>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</si>
  <si>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</si>
  <si>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</si>
  <si>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</si>
  <si>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</si>
  <si>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</si>
  <si>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</si>
  <si>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</si>
  <si>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</si>
  <si>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</si>
  <si>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</si>
  <si>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</si>
  <si>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</si>
  <si>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</si>
  <si>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</si>
  <si>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</si>
  <si>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</si>
  <si>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</si>
  <si>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</si>
  <si>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</si>
  <si>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</si>
  <si>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</si>
  <si>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</si>
  <si>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</si>
  <si>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</si>
  <si>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</si>
  <si>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</si>
  <si>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</si>
  <si>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</si>
  <si>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</si>
  <si>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</si>
  <si>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</si>
  <si>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</si>
  <si>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</si>
  <si>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</si>
  <si>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</si>
  <si>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</si>
  <si>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</si>
  <si>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</si>
  <si>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</si>
  <si>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</si>
  <si>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</si>
  <si>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</si>
  <si>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</si>
  <si>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</si>
  <si>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</si>
  <si>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</si>
  <si>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</si>
  <si>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</si>
  <si>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</si>
  <si>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</si>
  <si>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</si>
  <si>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</si>
  <si>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</si>
  <si>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</si>
  <si>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</si>
  <si>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</si>
  <si>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</si>
  <si>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</si>
  <si>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</si>
  <si>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</si>
  <si>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</si>
  <si>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</si>
  <si>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</si>
  <si>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</si>
  <si>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</si>
  <si>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</si>
  <si>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</si>
  <si>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</si>
  <si>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</si>
  <si>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</si>
  <si>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</si>
  <si>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</si>
  <si>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</si>
  <si>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</si>
  <si>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</si>
  <si>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</si>
  <si>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</si>
  <si>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</si>
  <si>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</si>
  <si>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</si>
  <si>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</si>
  <si>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</si>
  <si>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</si>
  <si>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</si>
  <si>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</si>
  <si>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</si>
  <si>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</si>
  <si>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</si>
  <si>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</si>
  <si>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</si>
  <si>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</si>
  <si>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</si>
  <si>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</si>
  <si>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</si>
  <si>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</si>
  <si>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</si>
  <si>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</si>
  <si>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</si>
  <si>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</si>
  <si>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</si>
  <si>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</si>
  <si>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</si>
  <si>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</si>
  <si>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</si>
  <si>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</si>
  <si>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</si>
  <si>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</si>
  <si>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</si>
  <si>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</si>
  <si>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</si>
  <si>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</si>
  <si>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</si>
  <si>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</si>
  <si>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</si>
  <si>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</si>
  <si>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</si>
  <si>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</si>
  <si>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</si>
  <si>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</si>
  <si>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</si>
  <si>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</si>
  <si>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</si>
  <si>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</si>
  <si>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</si>
  <si>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</si>
  <si>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</si>
  <si>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</si>
  <si>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</si>
  <si>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</si>
  <si>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</si>
  <si>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</si>
  <si>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</si>
  <si>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</si>
  <si>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</si>
  <si>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</si>
  <si>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</si>
  <si>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</si>
  <si>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</si>
  <si>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</si>
  <si>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</si>
  <si>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</si>
  <si>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</si>
  <si>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</si>
  <si>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</si>
  <si>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</si>
  <si>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</si>
  <si>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</si>
  <si>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</si>
  <si>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</si>
  <si>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</si>
  <si>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</si>
  <si>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</si>
  <si>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</si>
  <si>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</si>
  <si>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</si>
  <si>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</si>
  <si>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</si>
  <si>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</si>
  <si>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</si>
  <si>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</si>
  <si>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</si>
  <si>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</si>
  <si>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</si>
  <si>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</si>
  <si>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</si>
  <si>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</si>
  <si>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</si>
  <si>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</si>
  <si>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</si>
  <si>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</si>
  <si>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</si>
  <si>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</si>
  <si>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</si>
  <si>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</si>
  <si>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</si>
  <si>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</si>
  <si>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</si>
  <si>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</si>
  <si>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</si>
  <si>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</si>
  <si>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</si>
  <si>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</si>
  <si>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</si>
  <si>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</si>
  <si>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</si>
  <si>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</si>
  <si>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</si>
  <si>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</si>
  <si>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</si>
  <si>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</si>
  <si>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</si>
  <si>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</si>
  <si>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</si>
  <si>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</si>
  <si>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</si>
  <si>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</si>
  <si>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</si>
  <si>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</si>
  <si>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</si>
  <si>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</si>
  <si>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</si>
  <si>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</si>
  <si>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</si>
  <si>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</si>
  <si>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</si>
  <si>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</si>
  <si>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</si>
  <si>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</si>
  <si>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</si>
  <si>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</si>
  <si>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</si>
  <si>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</si>
  <si>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</si>
  <si>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</si>
  <si>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</si>
  <si>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</si>
  <si>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</si>
  <si>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</si>
  <si>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</si>
  <si>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</si>
  <si>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</si>
  <si>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</si>
  <si>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</si>
  <si>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</si>
  <si>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</si>
  <si>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</si>
  <si>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</si>
  <si>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</si>
  <si>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</si>
  <si>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</si>
  <si>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</si>
  <si>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</si>
  <si>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</si>
  <si>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</si>
  <si>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</si>
  <si>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</si>
  <si>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</si>
  <si>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</si>
  <si>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</si>
  <si>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</si>
  <si>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</si>
  <si>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</si>
  <si>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</si>
  <si>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</si>
  <si>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</si>
  <si>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</si>
  <si>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</si>
  <si>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</si>
  <si>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</si>
  <si>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</si>
  <si>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</si>
  <si>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</si>
  <si>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</si>
  <si>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</si>
  <si>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</si>
  <si>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</si>
  <si>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</si>
  <si>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</si>
  <si>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</si>
  <si>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</si>
  <si>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</si>
  <si>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</si>
  <si>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</si>
  <si>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</si>
  <si>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</si>
  <si>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</si>
  <si>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</si>
  <si>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</si>
  <si>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</si>
  <si>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</si>
  <si>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</si>
  <si>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</si>
  <si>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</si>
  <si>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</si>
  <si>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</si>
  <si>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</si>
  <si>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</si>
  <si>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</si>
  <si>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</si>
  <si>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</si>
  <si>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</si>
  <si>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</si>
  <si>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</si>
  <si>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</si>
  <si>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</si>
  <si>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</si>
  <si>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</si>
  <si>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</si>
  <si>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</si>
  <si>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</si>
  <si>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</si>
  <si>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</si>
  <si>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</si>
  <si>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</si>
  <si>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</si>
  <si>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</si>
  <si>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</si>
  <si>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</si>
  <si>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</si>
  <si>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</si>
  <si>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</si>
  <si>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</si>
  <si>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</si>
  <si>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</si>
  <si>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</si>
  <si>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</si>
  <si>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</si>
  <si>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</si>
  <si>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</si>
  <si>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</si>
  <si>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</si>
  <si>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</si>
  <si>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</si>
  <si>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</si>
  <si>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</si>
  <si>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</si>
  <si>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</si>
  <si>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</si>
  <si>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</si>
  <si>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</si>
  <si>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</si>
  <si>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</si>
  <si>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</si>
  <si>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</si>
  <si>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</si>
  <si>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</si>
  <si>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</si>
  <si>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</si>
  <si>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</si>
  <si>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</si>
  <si>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</si>
  <si>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</si>
  <si>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</si>
  <si>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</si>
  <si>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</si>
  <si>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</si>
  <si>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</si>
  <si>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</si>
  <si>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</si>
  <si>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</si>
  <si>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</si>
  <si>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</si>
  <si>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</si>
  <si>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</si>
  <si>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</si>
  <si>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</si>
  <si>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</si>
  <si>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</si>
  <si>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</si>
  <si>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</si>
  <si>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</si>
  <si>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</si>
  <si>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</si>
  <si>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</si>
  <si>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</si>
  <si>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</si>
  <si>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</si>
  <si>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</si>
  <si>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</si>
  <si>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</si>
  <si>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</si>
  <si>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</si>
  <si>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</si>
  <si>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</si>
  <si>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</si>
  <si>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</si>
  <si>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</si>
  <si>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</si>
  <si>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</si>
  <si>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</si>
  <si>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</si>
  <si>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</si>
  <si>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</si>
  <si>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</si>
  <si>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</si>
  <si>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</si>
  <si>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</si>
  <si>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</si>
  <si>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</si>
  <si>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</si>
  <si>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</si>
  <si>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</si>
  <si>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</si>
  <si>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</si>
  <si>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</si>
  <si>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</si>
  <si>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</si>
  <si>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</si>
  <si>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</si>
  <si>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</si>
  <si>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</si>
  <si>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</si>
  <si>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</si>
  <si>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</si>
  <si>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</si>
  <si>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</si>
  <si>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</si>
  <si>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</si>
  <si>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</si>
  <si>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</si>
  <si>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</si>
  <si>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</si>
  <si>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</si>
  <si>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</si>
  <si>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</si>
  <si>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</si>
  <si>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</si>
  <si>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</si>
  <si>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</si>
  <si>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</si>
  <si>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</si>
  <si>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</si>
  <si>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</si>
  <si>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</si>
  <si>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</si>
  <si>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</si>
  <si>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</si>
  <si>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</si>
  <si>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</si>
  <si>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</si>
  <si>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</si>
  <si>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</si>
  <si>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</si>
  <si>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</si>
  <si>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</si>
  <si>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</si>
  <si>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</si>
  <si>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</si>
  <si>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</si>
  <si>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</si>
  <si>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</si>
  <si>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</si>
  <si>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</si>
  <si>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</si>
  <si>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</si>
  <si>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</si>
  <si>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</si>
  <si>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</si>
  <si>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</si>
  <si>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</si>
  <si>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</si>
  <si>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</si>
  <si>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</si>
  <si>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</si>
  <si>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</si>
  <si>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</si>
  <si>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</si>
  <si>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</si>
  <si>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</si>
  <si>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</si>
  <si>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</si>
  <si>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</si>
  <si>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</si>
  <si>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</si>
  <si>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</si>
  <si>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</si>
  <si>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</si>
  <si>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</si>
  <si>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</si>
  <si>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</si>
  <si>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</si>
  <si>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</si>
  <si>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</si>
  <si>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</si>
  <si>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</si>
  <si>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</si>
  <si>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</si>
  <si>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</si>
  <si>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</si>
  <si>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</si>
  <si>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</si>
  <si>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</si>
  <si>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</si>
  <si>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</si>
  <si>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</si>
  <si>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</si>
  <si>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</si>
  <si>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</si>
  <si>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</si>
  <si>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</si>
  <si>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</si>
  <si>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</si>
  <si>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</si>
  <si>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</si>
  <si>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</si>
  <si>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</si>
  <si>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</si>
  <si>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</si>
  <si>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</si>
  <si>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</si>
  <si>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</si>
  <si>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</si>
  <si>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</si>
  <si>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</si>
  <si>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</si>
  <si>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</si>
  <si>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</si>
  <si>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</si>
  <si>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</si>
  <si>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</si>
  <si>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</si>
  <si>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</si>
  <si>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</si>
  <si>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</si>
  <si>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</si>
  <si>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</si>
  <si>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</si>
  <si>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</si>
  <si>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</si>
  <si>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</si>
  <si>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</si>
  <si>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</si>
  <si>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</si>
  <si>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</si>
  <si>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</si>
  <si>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</si>
  <si>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</si>
  <si>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</si>
  <si>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</si>
  <si>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</si>
  <si>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</si>
  <si>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</si>
  <si>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</si>
  <si>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</si>
  <si>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</si>
  <si>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</si>
  <si>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</si>
  <si>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</si>
  <si>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</si>
  <si>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</si>
  <si>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</si>
  <si>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</si>
  <si>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</si>
  <si>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</si>
  <si>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</si>
  <si>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</si>
  <si>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</si>
  <si>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</si>
  <si>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</si>
  <si>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</si>
  <si>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</si>
  <si>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</si>
  <si>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</si>
  <si>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</si>
  <si>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</si>
  <si>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</si>
  <si>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</si>
  <si>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</si>
  <si>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</si>
  <si>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</si>
  <si>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</si>
  <si>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</si>
  <si>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</si>
  <si>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</si>
  <si>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</si>
  <si>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</si>
  <si>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</si>
  <si>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</si>
  <si>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</si>
  <si>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</si>
  <si>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</si>
  <si>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</si>
  <si>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</si>
  <si>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</si>
  <si>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</si>
  <si>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</si>
  <si>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</si>
  <si>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</si>
  <si>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</si>
  <si>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</si>
  <si>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</si>
  <si>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</si>
  <si>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</si>
  <si>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</si>
  <si>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</si>
  <si>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</si>
  <si>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</si>
  <si>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</si>
  <si>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</si>
  <si>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</si>
  <si>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</si>
  <si>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</si>
  <si>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</si>
  <si>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</si>
  <si>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</si>
  <si>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</si>
  <si>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</si>
  <si>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</si>
  <si>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</si>
  <si>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</si>
  <si>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</si>
  <si>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</si>
  <si>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</si>
  <si>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</si>
  <si>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</si>
  <si>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</si>
  <si>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</si>
  <si>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</si>
  <si>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</si>
  <si>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</si>
  <si>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</si>
  <si>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</si>
  <si>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</si>
  <si>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</si>
  <si>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</si>
  <si>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</si>
  <si>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</si>
  <si>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</si>
  <si>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</si>
  <si>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</si>
  <si>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</si>
  <si>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</si>
  <si>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</si>
  <si>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</si>
  <si>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</si>
  <si>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</si>
  <si>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</si>
  <si>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</si>
  <si>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</si>
  <si>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</si>
  <si>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</si>
  <si>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</si>
  <si>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</si>
  <si>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</si>
  <si>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</si>
  <si>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</si>
  <si>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</si>
  <si>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</si>
  <si>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</si>
  <si>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</si>
  <si>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</si>
  <si>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</si>
  <si>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</si>
  <si>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</si>
  <si>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</si>
  <si>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</si>
  <si>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</si>
  <si>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</si>
  <si>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</si>
  <si>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</si>
  <si>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</si>
  <si>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</si>
  <si>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</si>
  <si>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</si>
  <si>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</si>
  <si>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</si>
  <si>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</si>
  <si>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</si>
  <si>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</si>
  <si>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</si>
  <si>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</si>
  <si>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</si>
  <si>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</si>
  <si>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</si>
  <si>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</si>
  <si>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</si>
  <si>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</si>
  <si>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</si>
  <si>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</si>
  <si>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</si>
  <si>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</si>
  <si>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</si>
  <si>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</si>
  <si>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</si>
  <si>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</si>
  <si>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</si>
  <si>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</si>
  <si>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</si>
  <si>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</si>
  <si>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</si>
  <si>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</si>
  <si>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</si>
  <si>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</si>
  <si>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</si>
  <si>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</si>
  <si>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</si>
  <si>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</si>
  <si>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</si>
  <si>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</si>
  <si>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</si>
  <si>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</si>
  <si>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</si>
  <si>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</si>
  <si>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</si>
  <si>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</si>
  <si>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</si>
  <si>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</si>
  <si>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</si>
  <si>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</si>
  <si>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</si>
  <si>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</si>
  <si>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</si>
  <si>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</si>
  <si>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</si>
  <si>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</si>
  <si>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</si>
  <si>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</si>
  <si>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</si>
  <si>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</si>
  <si>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</si>
  <si>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</si>
  <si>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</si>
  <si>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</si>
  <si>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</si>
  <si>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</si>
  <si>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</si>
  <si>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</si>
  <si>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</si>
  <si>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</si>
  <si>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</si>
  <si>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</si>
  <si>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</si>
  <si>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</si>
  <si>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</si>
  <si>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</si>
  <si>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</si>
  <si>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</si>
  <si>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</si>
  <si>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</si>
  <si>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</si>
  <si>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</si>
  <si>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</si>
  <si>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</si>
  <si>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</si>
  <si>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</si>
  <si>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</si>
  <si>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</si>
  <si>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</si>
  <si>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</si>
  <si>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</si>
  <si>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</si>
  <si>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</si>
  <si>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</si>
  <si>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</si>
  <si>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</si>
  <si>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</si>
  <si>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</si>
  <si>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</si>
  <si>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</si>
  <si>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</si>
  <si>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</si>
  <si>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</si>
  <si>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</si>
  <si>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</si>
  <si>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</si>
  <si>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</si>
  <si>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</si>
  <si>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</si>
  <si>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</si>
  <si>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</si>
  <si>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</si>
  <si>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</si>
  <si>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</si>
  <si>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</si>
  <si>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</si>
  <si>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</si>
  <si>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</si>
  <si>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</si>
  <si>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</si>
  <si>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</si>
  <si>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</si>
  <si>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</si>
  <si>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</si>
  <si>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</si>
  <si>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</si>
  <si>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</si>
  <si>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</si>
  <si>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</si>
  <si>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</si>
  <si>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</si>
  <si>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</si>
  <si>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</si>
  <si>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</si>
  <si>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</si>
  <si>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</si>
  <si>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</si>
  <si>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</si>
  <si>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</si>
  <si>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</si>
  <si>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</si>
  <si>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</si>
  <si>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</si>
  <si>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</si>
  <si>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</si>
  <si>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</si>
  <si>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</si>
  <si>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</si>
  <si>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</si>
  <si>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</si>
  <si>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</si>
  <si>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</si>
  <si>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</si>
  <si>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</si>
  <si>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</si>
  <si>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</si>
  <si>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</si>
  <si>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</si>
  <si>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</si>
  <si>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</si>
  <si>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</si>
  <si>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</si>
  <si>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</si>
  <si>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</si>
  <si>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</si>
  <si>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</si>
  <si>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</si>
  <si>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</si>
  <si>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</si>
  <si>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</si>
  <si>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</si>
  <si>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</si>
  <si>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</si>
  <si>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</si>
  <si>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</si>
  <si>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</si>
  <si>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</si>
  <si>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</si>
  <si>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</si>
  <si>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</si>
  <si>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</si>
  <si>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</si>
  <si>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</si>
  <si>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</si>
  <si>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</si>
  <si>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</si>
  <si>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</si>
  <si>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</si>
  <si>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</si>
  <si>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</si>
  <si>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</si>
  <si>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</si>
  <si>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</si>
  <si>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</si>
  <si>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</si>
  <si>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</si>
  <si>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</si>
  <si>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</si>
  <si>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</si>
  <si>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</si>
  <si>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</si>
  <si>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</si>
  <si>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</si>
  <si>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</si>
  <si>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</si>
  <si>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</si>
  <si>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</si>
  <si>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</si>
  <si>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</si>
  <si>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</si>
  <si>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</si>
  <si>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</si>
  <si>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</si>
  <si>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</si>
  <si>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</si>
  <si>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</si>
  <si>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</si>
  <si>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</si>
  <si>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</si>
  <si>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</si>
  <si>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</si>
  <si>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</si>
  <si>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</si>
  <si>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</si>
  <si>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</si>
  <si>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</si>
  <si>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</si>
  <si>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</si>
  <si>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</si>
  <si>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</si>
  <si>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</si>
  <si>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</si>
  <si>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</si>
  <si>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</si>
  <si>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</si>
  <si>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</si>
  <si>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</si>
  <si>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</si>
  <si>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</si>
  <si>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</si>
  <si>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</si>
  <si>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</si>
  <si>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</si>
  <si>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</si>
  <si>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</si>
  <si>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</si>
  <si>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</si>
  <si>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</si>
  <si>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</si>
  <si>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</si>
  <si>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</si>
  <si>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</si>
  <si>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</si>
  <si>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</si>
  <si>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</si>
  <si>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</si>
  <si>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</si>
  <si>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</si>
  <si>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</si>
  <si>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</si>
  <si>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</si>
  <si>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</si>
  <si>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</si>
  <si>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</si>
  <si>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</si>
  <si>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</si>
  <si>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</si>
  <si>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</si>
  <si>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</si>
  <si>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</si>
  <si>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</si>
  <si>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</si>
  <si>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</si>
  <si>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</si>
  <si>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</si>
  <si>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</si>
  <si>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</si>
  <si>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</si>
  <si>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</si>
  <si>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</si>
  <si>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</si>
  <si>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</si>
  <si>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</si>
  <si>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</si>
  <si>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</si>
  <si>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</si>
  <si>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</si>
  <si>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</si>
  <si>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</si>
  <si>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</si>
  <si>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</si>
  <si>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</si>
  <si>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</si>
  <si>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</si>
  <si>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</si>
  <si>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</si>
  <si>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</si>
  <si>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</si>
  <si>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</si>
  <si>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</si>
  <si>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</si>
  <si>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</si>
  <si>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</si>
  <si>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</si>
  <si>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</si>
  <si>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</si>
  <si>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</si>
  <si>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</si>
  <si>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</si>
  <si>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</si>
  <si>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</si>
  <si>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</si>
  <si>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</si>
  <si>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</si>
  <si>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</si>
  <si>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</si>
  <si>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</si>
  <si>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</si>
  <si>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</si>
  <si>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</si>
  <si>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</si>
  <si>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</si>
  <si>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</si>
  <si>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</si>
  <si>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</si>
  <si>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</si>
  <si>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</si>
  <si>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</si>
  <si>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</si>
  <si>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</si>
  <si>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</si>
  <si>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</si>
  <si>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</si>
  <si>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</si>
  <si>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</si>
  <si>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</si>
  <si>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</si>
  <si>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</si>
  <si>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</si>
  <si>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</si>
  <si>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</si>
  <si>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</si>
  <si>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</si>
  <si>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</si>
  <si>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</si>
  <si>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</si>
  <si>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</si>
  <si>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</si>
  <si>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</si>
  <si>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</si>
  <si>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</si>
  <si>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</si>
  <si>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</si>
  <si>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</si>
  <si>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</si>
  <si>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</si>
  <si>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</si>
  <si>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</si>
  <si>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</si>
  <si>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</si>
  <si>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</si>
  <si>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</si>
  <si>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</si>
  <si>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</si>
  <si>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</si>
  <si>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</si>
  <si>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</si>
  <si>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</si>
  <si>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</si>
  <si>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</si>
  <si>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</si>
  <si>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</si>
  <si>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</si>
  <si>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</si>
  <si>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</si>
  <si>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</si>
  <si>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</si>
  <si>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</si>
  <si>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</si>
  <si>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</si>
  <si>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</si>
  <si>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</si>
  <si>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</si>
  <si>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</si>
  <si>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</si>
  <si>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</si>
  <si>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</si>
  <si>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</si>
  <si>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</si>
  <si>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</si>
  <si>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</si>
  <si>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</si>
  <si>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</si>
  <si>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</si>
  <si>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</si>
  <si>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</si>
  <si>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</si>
  <si>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</si>
  <si>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</si>
  <si>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</si>
  <si>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</si>
  <si>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</si>
  <si>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</si>
  <si>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</si>
  <si>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</si>
  <si>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</si>
  <si>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</si>
  <si>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</si>
  <si>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</si>
  <si>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</si>
  <si>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</si>
  <si>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</si>
  <si>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</si>
  <si>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</si>
  <si>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</si>
  <si>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</si>
  <si>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</si>
  <si>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</si>
  <si>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</si>
  <si>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</si>
  <si>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</si>
  <si>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</si>
  <si>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</si>
  <si>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</si>
  <si>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</si>
  <si>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</si>
  <si>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</si>
  <si>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</si>
  <si>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</si>
  <si>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</si>
  <si>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</si>
  <si>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</si>
  <si>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</si>
  <si>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</si>
  <si>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</si>
  <si>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</si>
  <si>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</si>
  <si>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</si>
  <si>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</si>
  <si>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</si>
  <si>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</si>
  <si>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</si>
  <si>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</si>
  <si>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</si>
  <si>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</si>
  <si>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</si>
  <si>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</si>
  <si>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</si>
  <si>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</si>
  <si>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</si>
  <si>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</si>
  <si>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</si>
  <si>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</si>
  <si>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</si>
  <si>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</si>
  <si>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</si>
  <si>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</si>
  <si>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</si>
  <si>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</si>
  <si>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</si>
  <si>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</si>
  <si>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</si>
  <si>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</si>
  <si>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</si>
  <si>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</si>
  <si>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</si>
  <si>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</si>
  <si>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</si>
  <si>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</si>
  <si>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</si>
  <si>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</si>
  <si>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</si>
  <si>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</si>
  <si>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</si>
  <si>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</si>
  <si>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</si>
  <si>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</si>
  <si>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</si>
  <si>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</si>
  <si>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</si>
  <si>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</si>
  <si>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</si>
  <si>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</si>
  <si>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</si>
  <si>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</si>
  <si>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</si>
  <si>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</si>
  <si>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</si>
  <si>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</si>
  <si>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</si>
  <si>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</si>
  <si>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</si>
  <si>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</si>
  <si>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</si>
  <si>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</si>
  <si>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</si>
  <si>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</si>
  <si>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</si>
  <si>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</si>
  <si>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</si>
  <si>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</si>
  <si>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</si>
  <si>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</si>
  <si>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</si>
  <si>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</si>
  <si>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</si>
  <si>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</si>
  <si>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</si>
  <si>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</si>
  <si>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</si>
  <si>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</si>
  <si>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</si>
  <si>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</si>
  <si>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</si>
  <si>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</si>
  <si>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</si>
  <si>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</si>
  <si>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</si>
  <si>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</si>
  <si>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</si>
  <si>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</si>
  <si>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</si>
  <si>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</si>
  <si>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</si>
  <si>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</si>
  <si>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</si>
  <si>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</si>
  <si>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</si>
  <si>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</si>
  <si>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</si>
  <si>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</si>
  <si>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</si>
  <si>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</si>
  <si>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</si>
  <si>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</si>
  <si>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</si>
  <si>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</si>
  <si>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</si>
  <si>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</si>
  <si>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</si>
  <si>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</si>
  <si>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</si>
  <si>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</si>
  <si>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</si>
  <si>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</si>
  <si>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</si>
  <si>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</si>
  <si>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</si>
  <si>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</si>
  <si>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</si>
  <si>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</si>
  <si>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</si>
  <si>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</si>
  <si>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</si>
  <si>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</si>
  <si>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</si>
  <si>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</si>
  <si>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</si>
  <si>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</si>
  <si>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</si>
  <si>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</si>
  <si>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</si>
  <si>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</si>
  <si>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</si>
  <si>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</si>
  <si>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</si>
  <si>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</si>
  <si>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</si>
  <si>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</si>
  <si>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</si>
  <si>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</si>
  <si>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</si>
  <si>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</si>
  <si>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</si>
  <si>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</si>
  <si>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</si>
  <si>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</si>
  <si>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</si>
  <si>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</si>
  <si>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</si>
  <si>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</si>
  <si>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</si>
  <si>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</si>
  <si>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</si>
  <si>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</si>
  <si>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</si>
  <si>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</si>
  <si>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</si>
  <si>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</si>
  <si>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</si>
  <si>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</si>
  <si>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</si>
  <si>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</si>
  <si>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</si>
  <si>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</si>
  <si>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</si>
  <si>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</si>
  <si>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</si>
  <si>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</si>
  <si>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</si>
  <si>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</si>
  <si>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</si>
  <si>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</si>
  <si>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</si>
  <si>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</si>
  <si>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</si>
  <si>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</si>
  <si>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</si>
  <si>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</si>
  <si>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</si>
  <si>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</si>
  <si>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</si>
  <si>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</si>
  <si>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</si>
  <si>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</si>
  <si>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</si>
  <si>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</si>
  <si>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</si>
  <si>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</si>
  <si>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</si>
  <si>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</si>
  <si>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</si>
  <si>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</si>
  <si>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</si>
  <si>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</si>
  <si>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</si>
  <si>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</si>
  <si>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</si>
  <si>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</si>
  <si>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</si>
  <si>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</si>
  <si>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</si>
  <si>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</si>
  <si>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</si>
  <si>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</si>
  <si>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</si>
  <si>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</si>
  <si>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</si>
  <si>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</si>
  <si>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</si>
  <si>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</si>
  <si>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</si>
  <si>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</si>
  <si>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</si>
  <si>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</si>
  <si>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</si>
  <si>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</si>
  <si>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</si>
  <si>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</si>
  <si>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</si>
  <si>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</si>
  <si>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</si>
  <si>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</si>
  <si>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</si>
  <si>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</si>
  <si>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</si>
  <si>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</si>
  <si>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</si>
  <si>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</si>
  <si>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</si>
  <si>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</si>
  <si>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</si>
  <si>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</si>
  <si>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</si>
  <si>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</si>
  <si>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</si>
  <si>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</si>
  <si>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</si>
  <si>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</si>
  <si>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</si>
  <si>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</si>
  <si>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</si>
  <si>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</si>
  <si>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</si>
  <si>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</si>
  <si>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</si>
  <si>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</si>
  <si>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</si>
  <si>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</si>
  <si>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</si>
  <si>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</si>
  <si>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</si>
  <si>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</si>
  <si>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</si>
  <si>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</si>
  <si>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</si>
  <si>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</si>
  <si>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</si>
  <si>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</si>
  <si>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</si>
  <si>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</si>
  <si>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</si>
  <si>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</si>
  <si>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</si>
  <si>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</si>
  <si>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</si>
  <si>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</si>
  <si>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</si>
  <si>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</si>
  <si>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</si>
  <si>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</si>
  <si>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</si>
  <si>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</si>
  <si>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</si>
  <si>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</si>
  <si>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</si>
  <si>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</si>
  <si>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</si>
  <si>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</si>
  <si>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</si>
  <si>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</si>
  <si>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</si>
  <si>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</si>
  <si>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</si>
  <si>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</si>
  <si>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</si>
  <si>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</si>
  <si>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</si>
  <si>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</si>
  <si>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</si>
  <si>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</si>
  <si>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</si>
  <si>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</si>
  <si>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</si>
  <si>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</si>
  <si>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</si>
  <si>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</si>
  <si>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</si>
  <si>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</si>
  <si>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</si>
  <si>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</si>
  <si>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</si>
  <si>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</si>
  <si>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</si>
  <si>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</si>
  <si>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</si>
  <si>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</si>
  <si>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</si>
  <si>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</si>
  <si>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</si>
  <si>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</si>
  <si>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</si>
  <si>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</si>
  <si>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</si>
  <si>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</si>
  <si>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</si>
  <si>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</si>
  <si>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</si>
  <si>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</si>
  <si>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</si>
  <si>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</si>
  <si>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</si>
  <si>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</si>
  <si>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</si>
  <si>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</si>
  <si>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</si>
  <si>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</si>
  <si>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</si>
  <si>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</si>
  <si>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</si>
  <si>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</si>
  <si>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</si>
  <si>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</si>
  <si>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</si>
  <si>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</si>
  <si>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</si>
  <si>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</si>
  <si>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</si>
  <si>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</si>
  <si>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</si>
  <si>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</si>
  <si>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</si>
  <si>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</si>
  <si>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</si>
  <si>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</si>
  <si>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</si>
  <si>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</si>
  <si>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</si>
  <si>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</si>
  <si>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</si>
  <si>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</si>
  <si>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</si>
  <si>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</si>
  <si>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</si>
  <si>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</si>
  <si>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</si>
  <si>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</si>
  <si>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</si>
  <si>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</si>
  <si>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</si>
  <si>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</si>
  <si>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</si>
  <si>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</si>
  <si>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</si>
  <si>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</si>
  <si>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</si>
  <si>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</si>
  <si>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</si>
  <si>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</si>
  <si>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</si>
  <si>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</si>
  <si>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</si>
  <si>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</si>
  <si>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</si>
  <si>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</si>
  <si>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</si>
  <si>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</si>
  <si>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</si>
  <si>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</si>
  <si>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</si>
  <si>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</si>
  <si>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</si>
  <si>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</si>
  <si>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</si>
  <si>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</si>
  <si>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</si>
  <si>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</si>
  <si>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</si>
  <si>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</si>
  <si>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</si>
  <si>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</si>
  <si>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</si>
  <si>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</si>
  <si>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</si>
  <si>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</si>
  <si>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</si>
  <si>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</si>
  <si>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</si>
  <si>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</si>
  <si>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</si>
  <si>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</si>
  <si>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</si>
  <si>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</si>
  <si>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</si>
  <si>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</si>
  <si>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</si>
  <si>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</si>
  <si>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</si>
  <si>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</si>
  <si>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</si>
  <si>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</si>
  <si>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</si>
  <si>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</si>
  <si>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</si>
  <si>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</si>
  <si>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</si>
  <si>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</si>
  <si>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</si>
  <si>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</si>
  <si>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</si>
  <si>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</si>
  <si>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</si>
  <si>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</si>
  <si>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</si>
  <si>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</si>
  <si>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</si>
  <si>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</si>
  <si>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</si>
  <si>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</si>
  <si>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</si>
  <si>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</si>
  <si>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</si>
  <si>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</si>
  <si>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</si>
  <si>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</si>
  <si>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</si>
  <si>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</si>
  <si>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</si>
  <si>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</si>
  <si>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</si>
  <si>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</si>
  <si>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</si>
  <si>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</si>
  <si>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</si>
  <si>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</si>
  <si>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</si>
  <si>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</si>
  <si>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</si>
  <si>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</si>
  <si>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</si>
  <si>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</si>
  <si>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</si>
  <si>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</si>
  <si>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</si>
  <si>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</si>
  <si>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</si>
  <si>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</si>
  <si>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</si>
  <si>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</si>
  <si>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</si>
  <si>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</si>
  <si>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</si>
  <si>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</si>
  <si>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</si>
  <si>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</si>
  <si>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</si>
  <si>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</si>
  <si>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</si>
  <si>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</si>
  <si>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</si>
  <si>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</si>
  <si>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</si>
  <si>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</si>
  <si>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</si>
  <si>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</si>
  <si>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</si>
  <si>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</si>
  <si>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</si>
  <si>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</si>
  <si>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</si>
  <si>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</si>
  <si>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</si>
  <si>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</si>
  <si>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</si>
  <si>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</si>
  <si>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</si>
  <si>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</si>
  <si>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</si>
  <si>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</si>
  <si>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</si>
  <si>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</si>
  <si>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</si>
  <si>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</si>
  <si>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</si>
  <si>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</si>
  <si>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</si>
  <si>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</si>
  <si>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</si>
  <si>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</si>
  <si>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</si>
  <si>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</si>
  <si>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</si>
  <si>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</si>
  <si>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</si>
  <si>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</si>
  <si>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</si>
  <si>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</si>
  <si>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</si>
  <si>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</si>
  <si>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</si>
  <si>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</si>
  <si>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</si>
  <si>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</si>
  <si>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</si>
  <si>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</si>
  <si>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</si>
  <si>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</si>
  <si>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</si>
  <si>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</si>
  <si>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</si>
  <si>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</si>
  <si>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</si>
  <si>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</si>
  <si>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</si>
  <si>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</si>
  <si>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</si>
  <si>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</si>
  <si>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</si>
  <si>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</si>
  <si>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</si>
  <si>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</si>
  <si>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</si>
  <si>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</si>
  <si>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</si>
  <si>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</si>
  <si>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</si>
  <si>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</si>
  <si>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</si>
  <si>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</si>
  <si>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</si>
  <si>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</si>
  <si>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</si>
  <si>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</si>
  <si>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</si>
  <si>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</si>
  <si>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</si>
  <si>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</si>
  <si>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</si>
  <si>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</si>
  <si>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</si>
  <si>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</si>
  <si>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</si>
  <si>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</si>
  <si>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</si>
  <si>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</si>
  <si>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</si>
  <si>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</si>
  <si>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</si>
  <si>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</si>
  <si>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</si>
  <si>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</si>
  <si>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</si>
  <si>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</si>
  <si>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</si>
  <si>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</si>
  <si>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</si>
  <si>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</si>
  <si>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</si>
  <si>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</si>
  <si>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</si>
  <si>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</si>
  <si>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</si>
  <si>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</si>
  <si>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</si>
  <si>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</si>
  <si>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</si>
  <si>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</si>
  <si>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</si>
  <si>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</si>
  <si>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</si>
  <si>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</si>
  <si>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</si>
  <si>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</si>
  <si>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</si>
  <si>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</si>
  <si>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</si>
  <si>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</si>
  <si>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</si>
  <si>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</si>
  <si>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</si>
  <si>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</si>
  <si>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</si>
  <si>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</si>
  <si>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</si>
  <si>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</si>
  <si>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</si>
  <si>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</si>
  <si>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</si>
  <si>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</si>
  <si>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</si>
  <si>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</si>
  <si>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</si>
  <si>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</si>
  <si>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</si>
  <si>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</si>
  <si>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</si>
  <si>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</si>
  <si>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</si>
  <si>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</si>
  <si>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</si>
  <si>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</si>
  <si>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</si>
  <si>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</si>
  <si>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</si>
  <si>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</si>
  <si>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</si>
  <si>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</si>
  <si>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</si>
  <si>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</si>
  <si>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</si>
  <si>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</si>
  <si>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</si>
  <si>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</si>
  <si>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</si>
  <si>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</si>
  <si>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</si>
  <si>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</si>
  <si>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</si>
  <si>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</si>
  <si>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</si>
  <si>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</si>
  <si>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</si>
  <si>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</si>
  <si>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</si>
  <si>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</si>
  <si>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</si>
  <si>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</si>
  <si>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</si>
  <si>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</si>
  <si>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</si>
  <si>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</si>
  <si>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</si>
  <si>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</si>
  <si>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</si>
  <si>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</si>
  <si>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</si>
  <si>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</si>
  <si>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</si>
  <si>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</si>
  <si>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</si>
  <si>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</si>
  <si>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</si>
  <si>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</si>
  <si>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</si>
  <si>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</si>
  <si>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</si>
  <si>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</si>
  <si>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</si>
  <si>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</si>
  <si>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</si>
  <si>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</si>
  <si>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</si>
  <si>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</si>
  <si>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</si>
  <si>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</si>
  <si>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</si>
  <si>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</si>
  <si>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</si>
  <si>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</si>
  <si>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</si>
  <si>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</si>
  <si>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</si>
  <si>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</si>
  <si>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</si>
  <si>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</si>
  <si>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</si>
  <si>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</si>
  <si>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</si>
  <si>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</si>
  <si>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</si>
  <si>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</si>
  <si>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</si>
  <si>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</si>
  <si>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</si>
  <si>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</si>
  <si>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</si>
  <si>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</si>
  <si>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</si>
  <si>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</si>
  <si>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</si>
  <si>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</si>
  <si>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</si>
  <si>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</si>
  <si>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</si>
  <si>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</si>
  <si>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</si>
  <si>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</si>
  <si>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</si>
  <si>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</si>
  <si>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</si>
  <si>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</si>
  <si>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</si>
  <si>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</si>
  <si>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</si>
  <si>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</si>
  <si>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</si>
  <si>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</si>
  <si>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</si>
  <si>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</si>
  <si>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</si>
  <si>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</si>
  <si>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</si>
  <si>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</si>
  <si>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</si>
  <si>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</si>
  <si>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</si>
  <si>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</si>
  <si>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</si>
  <si>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</si>
  <si>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</si>
  <si>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</si>
  <si>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</si>
  <si>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</si>
  <si>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</si>
  <si>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</si>
  <si>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</si>
  <si>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</si>
  <si>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</si>
  <si>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</si>
  <si>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</si>
  <si>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</si>
  <si>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</si>
  <si>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</si>
  <si>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</si>
  <si>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</si>
  <si>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</si>
  <si>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</si>
  <si>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</si>
  <si>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</si>
  <si>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</si>
  <si>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</si>
  <si>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</si>
  <si>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</si>
  <si>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</si>
  <si>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</si>
  <si>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</si>
  <si>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</si>
  <si>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</si>
  <si>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</si>
  <si>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</si>
  <si>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</si>
  <si>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</si>
  <si>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</si>
  <si>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</si>
  <si>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</si>
  <si>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</si>
  <si>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</si>
  <si>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</si>
  <si>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</si>
  <si>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</si>
  <si>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</si>
  <si>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</si>
  <si>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</si>
  <si>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</si>
  <si>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</si>
  <si>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</si>
  <si>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</si>
  <si>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</si>
  <si>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</si>
  <si>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</si>
  <si>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</si>
  <si>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</si>
  <si>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</si>
  <si>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</si>
  <si>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</si>
  <si>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</si>
  <si>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</si>
  <si>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</si>
  <si>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</si>
  <si>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</si>
  <si>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</si>
  <si>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</si>
  <si>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</si>
  <si>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</si>
  <si>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</si>
  <si>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</si>
  <si>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</si>
  <si>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</si>
  <si>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</si>
  <si>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</si>
  <si>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</si>
  <si>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</si>
  <si>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</si>
  <si>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</si>
  <si>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</si>
  <si>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</si>
  <si>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</si>
  <si>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</si>
  <si>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</si>
  <si>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</si>
  <si>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</si>
  <si>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</si>
  <si>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</si>
  <si>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</si>
  <si>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</si>
  <si>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</si>
  <si>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</si>
  <si>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</si>
  <si>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</si>
  <si>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</si>
  <si>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</si>
  <si>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</si>
  <si>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</si>
  <si>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</si>
  <si>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</si>
  <si>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</si>
  <si>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</si>
  <si>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</si>
  <si>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</si>
  <si>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</si>
  <si>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</si>
  <si>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</si>
  <si>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</si>
  <si>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</si>
  <si>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</si>
  <si>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</si>
  <si>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</si>
  <si>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</si>
  <si>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</si>
  <si>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</si>
  <si>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</si>
  <si>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</si>
  <si>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</si>
  <si>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</si>
  <si>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</si>
  <si>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</si>
  <si>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</si>
  <si>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</si>
  <si>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</si>
  <si>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</si>
  <si>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</si>
  <si>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</si>
  <si>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</si>
  <si>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</si>
  <si>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</si>
  <si>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</si>
  <si>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</si>
  <si>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</si>
  <si>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</si>
  <si>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</si>
  <si>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</si>
  <si>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</si>
  <si>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</si>
  <si>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</si>
  <si>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</si>
  <si>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</si>
  <si>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</si>
  <si>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</si>
  <si>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</si>
  <si>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</si>
  <si>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</si>
  <si>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</si>
  <si>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</si>
  <si>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</si>
  <si>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</si>
  <si>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</si>
  <si>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</si>
  <si>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</si>
  <si>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</si>
  <si>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</si>
  <si>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</si>
  <si>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</si>
  <si>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</si>
  <si>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</si>
  <si>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</si>
  <si>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</si>
  <si>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</si>
  <si>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</si>
  <si>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</si>
  <si>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</si>
  <si>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</si>
  <si>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</si>
  <si>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</si>
  <si>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</si>
  <si>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</si>
  <si>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</si>
  <si>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</si>
  <si>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</si>
  <si>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</si>
  <si>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</si>
  <si>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</si>
  <si>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</si>
  <si>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</si>
  <si>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</si>
  <si>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</si>
  <si>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</si>
  <si>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</si>
  <si>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</si>
  <si>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</si>
  <si>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</si>
  <si>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</si>
  <si>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</si>
  <si>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</si>
  <si>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</si>
  <si>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</si>
  <si>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</si>
  <si>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</si>
  <si>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</si>
  <si>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</si>
  <si>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</si>
  <si>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</si>
  <si>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</si>
  <si>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</si>
  <si>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</si>
  <si>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</si>
  <si>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</si>
  <si>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</si>
  <si>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</si>
  <si>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</si>
  <si>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</si>
  <si>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</si>
  <si>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</si>
  <si>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</si>
  <si>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</si>
  <si>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</si>
  <si>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</si>
  <si>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</si>
  <si>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</si>
  <si>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</si>
  <si>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</si>
  <si>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</si>
  <si>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</si>
  <si>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</si>
  <si>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</si>
  <si>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</si>
  <si>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</si>
  <si>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</si>
  <si>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</si>
  <si>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</si>
  <si>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</si>
  <si>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</si>
  <si>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</si>
  <si>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</si>
  <si>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</si>
  <si>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</si>
  <si>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</si>
  <si>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</si>
  <si>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</si>
  <si>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</si>
  <si>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</si>
  <si>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</si>
  <si>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</si>
  <si>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</si>
  <si>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</si>
  <si>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</si>
  <si>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</si>
  <si>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</si>
  <si>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</si>
  <si>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</si>
  <si>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</si>
  <si>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</si>
  <si>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</si>
  <si>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</si>
  <si>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</si>
  <si>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</si>
  <si>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</si>
  <si>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</si>
  <si>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</si>
  <si>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</si>
  <si>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</si>
  <si>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</si>
  <si>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</si>
  <si>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</si>
  <si>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</si>
  <si>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</si>
  <si>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</si>
  <si>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</si>
  <si>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</si>
  <si>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</si>
  <si>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</si>
  <si>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</si>
  <si>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</si>
  <si>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</si>
  <si>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</si>
  <si>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</si>
  <si>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</si>
  <si>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</si>
  <si>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</si>
  <si>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</si>
  <si>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</si>
  <si>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</si>
  <si>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</si>
  <si>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</si>
  <si>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</si>
  <si>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</si>
  <si>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</si>
  <si>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</si>
  <si>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</si>
  <si>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</si>
  <si>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</si>
  <si>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</si>
  <si>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</si>
  <si>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</si>
  <si>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</si>
  <si>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</si>
  <si>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</si>
  <si>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</si>
  <si>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</si>
  <si>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</si>
  <si>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</si>
  <si>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</si>
  <si>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</si>
  <si>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</si>
  <si>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</si>
  <si>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</si>
  <si>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</si>
  <si>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</si>
  <si>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</si>
  <si>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</si>
  <si>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</si>
  <si>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</si>
  <si>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</si>
  <si>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</si>
  <si>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</si>
  <si>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</si>
  <si>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</si>
  <si>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</si>
  <si>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</si>
  <si>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</si>
  <si>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</si>
  <si>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</si>
  <si>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</si>
  <si>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</si>
  <si>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</si>
  <si>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</si>
  <si>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</si>
  <si>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</si>
  <si>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</si>
  <si>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</si>
  <si>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</si>
  <si>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</si>
  <si>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</si>
  <si>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</si>
  <si>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</si>
  <si>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</si>
  <si>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</si>
  <si>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</si>
  <si>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</si>
  <si>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</si>
  <si>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</si>
  <si>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</si>
  <si>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</si>
  <si>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</si>
  <si>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</si>
  <si>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</si>
  <si>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</si>
  <si>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</si>
  <si>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</si>
  <si>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</si>
  <si>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</si>
  <si>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</si>
  <si>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</si>
  <si>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</si>
  <si>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</si>
  <si>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</si>
  <si>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</si>
  <si>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</si>
  <si>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</si>
  <si>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</si>
  <si>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</si>
  <si>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</si>
  <si>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</si>
  <si>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</si>
  <si>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</si>
  <si>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</si>
  <si>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</si>
  <si>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</si>
  <si>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</si>
  <si>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</si>
  <si>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</si>
  <si>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</si>
  <si>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</si>
  <si>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</si>
  <si>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</si>
  <si>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</si>
  <si>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</si>
  <si>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</si>
  <si>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</si>
  <si>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</si>
  <si>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</si>
  <si>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</si>
  <si>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</si>
  <si>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</si>
  <si>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</si>
  <si>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</si>
  <si>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</si>
  <si>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</si>
  <si>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</si>
  <si>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</si>
  <si>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</si>
  <si>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</si>
  <si>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</si>
  <si>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</si>
  <si>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</si>
  <si>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</si>
  <si>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</si>
  <si>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</si>
  <si>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</si>
  <si>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</si>
  <si>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</si>
  <si>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</si>
  <si>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</si>
  <si>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</si>
  <si>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</si>
  <si>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</si>
  <si>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</si>
  <si>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</si>
  <si>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</si>
  <si>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</si>
  <si>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</si>
  <si>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</si>
  <si>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</si>
  <si>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</si>
  <si>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</si>
  <si>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</si>
  <si>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</si>
  <si>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</si>
  <si>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</si>
  <si>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</si>
  <si>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</si>
  <si>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</si>
  <si>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</si>
  <si>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</si>
  <si>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</si>
  <si>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</si>
  <si>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</si>
  <si>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</si>
  <si>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</si>
  <si>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</si>
  <si>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</si>
  <si>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</si>
  <si>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</si>
  <si>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</si>
  <si>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</si>
  <si>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</si>
  <si>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</si>
  <si>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</si>
  <si>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</si>
  <si>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</si>
  <si>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</si>
  <si>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</si>
  <si>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</si>
  <si>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</si>
  <si>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</si>
  <si>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</si>
  <si>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</si>
  <si>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</si>
  <si>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</si>
  <si>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</si>
  <si>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</si>
  <si>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</si>
  <si>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</si>
  <si>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</si>
  <si>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</si>
  <si>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</si>
  <si>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</si>
  <si>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</si>
  <si>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</si>
  <si>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</si>
  <si>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</si>
  <si>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</si>
  <si>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</si>
  <si>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</si>
  <si>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</si>
  <si>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</si>
  <si>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</si>
  <si>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</si>
  <si>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</si>
  <si>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</si>
  <si>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</si>
  <si>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</si>
  <si>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</si>
  <si>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</si>
  <si>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</si>
  <si>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</si>
  <si>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</si>
  <si>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</si>
  <si>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</si>
  <si>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</si>
  <si>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</si>
  <si>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</si>
  <si>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</si>
  <si>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</si>
  <si>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</si>
  <si>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</si>
  <si>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</si>
  <si>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</si>
  <si>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</si>
  <si>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</si>
  <si>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</si>
  <si>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</si>
  <si>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</si>
  <si>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</si>
  <si>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</si>
  <si>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</si>
  <si>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</si>
  <si>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</si>
  <si>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</si>
  <si>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</si>
  <si>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</si>
  <si>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</si>
  <si>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</si>
  <si>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</si>
  <si>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</si>
  <si>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</si>
  <si>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</si>
  <si>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</si>
  <si>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</si>
  <si>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</si>
  <si>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</si>
  <si>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</si>
  <si>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</si>
  <si>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</si>
  <si>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</si>
  <si>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</si>
  <si>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</si>
  <si>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</si>
  <si>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</si>
  <si>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</si>
  <si>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</si>
  <si>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</si>
  <si>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</si>
  <si>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</si>
  <si>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</si>
  <si>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</si>
  <si>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</si>
  <si>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</si>
  <si>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</si>
  <si>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</si>
  <si>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</si>
  <si>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</si>
  <si>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</si>
  <si>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</si>
  <si>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</si>
  <si>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</si>
  <si>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</si>
  <si>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</si>
  <si>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</si>
  <si>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</si>
  <si>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</si>
  <si>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</si>
  <si>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</si>
  <si>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</si>
  <si>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</si>
  <si>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</si>
  <si>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</si>
  <si>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</si>
  <si>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</si>
  <si>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</si>
  <si>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</si>
  <si>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</si>
  <si>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</si>
  <si>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</si>
  <si>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</si>
  <si>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</si>
  <si>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</si>
  <si>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</si>
  <si>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</si>
  <si>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</si>
  <si>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</si>
  <si>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</si>
  <si>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</si>
  <si>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</si>
  <si>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</si>
  <si>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</si>
  <si>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</si>
  <si>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</si>
  <si>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</si>
  <si>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</si>
  <si>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</si>
  <si>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</si>
  <si>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</si>
  <si>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</si>
  <si>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</si>
  <si>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</si>
  <si>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</si>
  <si>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</si>
  <si>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</si>
  <si>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</si>
  <si>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</si>
  <si>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</si>
  <si>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</si>
  <si>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</si>
  <si>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</si>
  <si>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</si>
  <si>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</si>
  <si>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</si>
  <si>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</si>
  <si>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</si>
  <si>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</si>
  <si>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</si>
  <si>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</si>
  <si>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</si>
  <si>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</si>
  <si>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</si>
  <si>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</si>
  <si>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</si>
  <si>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</si>
  <si>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</si>
  <si>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</si>
  <si>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</si>
  <si>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</si>
  <si>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</si>
  <si>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</si>
  <si>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</si>
  <si>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</si>
  <si>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</si>
  <si>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</si>
  <si>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</si>
  <si>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</si>
  <si>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</si>
  <si>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</si>
  <si>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</si>
  <si>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</si>
  <si>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</si>
  <si>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</si>
  <si>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</si>
  <si>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</si>
  <si>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</si>
  <si>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</si>
  <si>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</si>
  <si>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</si>
  <si>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</si>
  <si>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</si>
  <si>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</si>
  <si>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</si>
  <si>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</si>
  <si>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</si>
  <si>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</si>
  <si>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</si>
  <si>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</si>
  <si>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</si>
  <si>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</si>
  <si>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</si>
  <si>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</si>
  <si>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</si>
  <si>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</si>
  <si>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</si>
  <si>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</si>
  <si>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</si>
  <si>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</si>
  <si>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</si>
  <si>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</si>
  <si>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</si>
  <si>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</si>
  <si>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</si>
  <si>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</si>
  <si>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</si>
  <si>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</si>
  <si>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</si>
  <si>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</si>
  <si>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</si>
  <si>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</si>
  <si>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</si>
  <si>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</si>
  <si>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</si>
  <si>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</si>
  <si>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</si>
  <si>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</si>
  <si>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</si>
  <si>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</si>
  <si>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</si>
  <si>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</si>
  <si>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</si>
  <si>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</si>
  <si>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</si>
  <si>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</si>
  <si>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</si>
  <si>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</si>
  <si>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</si>
  <si>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</si>
  <si>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</si>
  <si>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</si>
  <si>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</si>
  <si>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</si>
  <si>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</si>
  <si>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</si>
  <si>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</si>
  <si>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</si>
  <si>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</si>
  <si>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</si>
  <si>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</si>
  <si>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</si>
  <si>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</si>
  <si>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</si>
  <si>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</si>
  <si>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</si>
  <si>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</si>
  <si>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</si>
  <si>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</si>
  <si>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</si>
  <si>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</si>
  <si>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</si>
  <si>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</si>
  <si>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</si>
  <si>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</si>
  <si>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</si>
  <si>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</si>
  <si>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</si>
  <si>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</si>
  <si>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</si>
  <si>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</si>
  <si>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</si>
  <si>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</si>
  <si>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</si>
  <si>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</si>
  <si>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</si>
  <si>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</si>
  <si>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</si>
  <si>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</si>
  <si>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</si>
  <si>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</si>
  <si>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</si>
  <si>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</si>
  <si>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</si>
  <si>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</si>
  <si>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</si>
  <si>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</si>
  <si>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</si>
  <si>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</si>
  <si>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</si>
  <si>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</si>
  <si>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</si>
  <si>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</si>
  <si>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</si>
  <si>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</si>
  <si>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</si>
  <si>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</si>
  <si>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</si>
  <si>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</si>
  <si>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</si>
  <si>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</si>
  <si>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</si>
  <si>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</si>
  <si>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</si>
  <si>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</si>
  <si>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</si>
  <si>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</si>
  <si>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</si>
  <si>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</si>
  <si>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</si>
  <si>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</si>
  <si>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</si>
  <si>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</si>
  <si>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</si>
  <si>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</si>
  <si>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</si>
  <si>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</si>
  <si>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</si>
  <si>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</si>
  <si>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</si>
  <si>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</si>
  <si>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</si>
  <si>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</si>
  <si>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</si>
  <si>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</si>
  <si>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</si>
  <si>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</si>
  <si>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</si>
  <si>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</si>
  <si>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</si>
  <si>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</si>
  <si>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</si>
  <si>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</si>
  <si>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</si>
  <si>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</si>
  <si>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</si>
  <si>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</si>
  <si>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</si>
  <si>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</si>
  <si>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</si>
  <si>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</si>
  <si>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</si>
  <si>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</si>
  <si>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</si>
  <si>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</si>
  <si>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</si>
  <si>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</si>
  <si>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</si>
  <si>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</si>
  <si>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</si>
  <si>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</si>
  <si>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</si>
  <si>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</si>
  <si>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</si>
  <si>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</si>
  <si>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</si>
  <si>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</si>
  <si>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</si>
  <si>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</si>
  <si>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</si>
  <si>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</si>
  <si>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</si>
  <si>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</si>
  <si>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</si>
  <si>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</si>
  <si>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</si>
  <si>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</si>
  <si>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</si>
  <si>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</si>
  <si>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</si>
  <si>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</si>
  <si>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</si>
  <si>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</si>
  <si>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</si>
  <si>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</si>
  <si>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</si>
  <si>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</si>
  <si>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</si>
  <si>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</si>
  <si>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</si>
  <si>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</si>
  <si>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</si>
  <si>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</si>
  <si>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</si>
  <si>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</si>
  <si>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</si>
  <si>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</si>
  <si>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</si>
  <si>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</si>
  <si>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</si>
  <si>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</si>
  <si>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</si>
  <si>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</si>
  <si>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</si>
  <si>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</si>
  <si>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</si>
  <si>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</si>
  <si>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</si>
  <si>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</si>
  <si>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</si>
  <si>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</si>
  <si>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</si>
  <si>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</si>
  <si>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</si>
  <si>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</si>
  <si>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</si>
  <si>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</si>
  <si>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</si>
  <si>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</si>
  <si>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</si>
  <si>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</si>
  <si>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</si>
  <si>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</si>
  <si>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</si>
  <si>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</si>
  <si>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</si>
  <si>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</si>
  <si>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</si>
  <si>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</si>
  <si>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</si>
  <si>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</si>
  <si>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</si>
  <si>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</si>
  <si>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</si>
  <si>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</si>
  <si>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</si>
  <si>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</si>
  <si>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</si>
  <si>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</si>
  <si>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</si>
  <si>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</si>
  <si>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</si>
  <si>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</si>
  <si>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</si>
  <si>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</si>
  <si>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</si>
  <si>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</si>
  <si>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</si>
  <si>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</si>
  <si>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</si>
  <si>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</si>
  <si>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</si>
  <si>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</si>
  <si>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</si>
  <si>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</si>
  <si>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</si>
  <si>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</si>
  <si>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</si>
  <si>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</si>
  <si>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</si>
  <si>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</si>
  <si>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</si>
  <si>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</si>
  <si>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</si>
  <si>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</si>
  <si>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</si>
  <si>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</si>
  <si>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</si>
  <si>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</si>
  <si>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</si>
  <si>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</si>
  <si>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</si>
  <si>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</si>
  <si>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</si>
  <si>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</si>
  <si>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</si>
  <si>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</si>
  <si>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</si>
  <si>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</si>
  <si>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</si>
  <si>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</si>
  <si>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</si>
  <si>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</si>
  <si>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</si>
  <si>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</si>
  <si>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</si>
  <si>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</si>
  <si>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</si>
  <si>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</si>
  <si>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</si>
  <si>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</si>
  <si>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</si>
  <si>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</si>
  <si>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</si>
  <si>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</si>
  <si>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</si>
  <si>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</si>
  <si>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</si>
  <si>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</si>
  <si>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</si>
  <si>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</si>
  <si>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</si>
  <si>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</si>
  <si>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</si>
  <si>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</si>
  <si>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</si>
  <si>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</si>
  <si>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</si>
  <si>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</si>
  <si>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</si>
  <si>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</si>
  <si>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</si>
  <si>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</si>
  <si>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</si>
  <si>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</si>
  <si>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</si>
  <si>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</si>
  <si>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</si>
  <si>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</si>
  <si>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</si>
  <si>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</si>
  <si>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</si>
  <si>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</si>
  <si>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</si>
  <si>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</si>
  <si>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</si>
  <si>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</si>
  <si>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</si>
  <si>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</si>
  <si>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</si>
  <si>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</si>
  <si>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</si>
  <si>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</si>
  <si>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</si>
  <si>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</si>
  <si>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</si>
  <si>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</si>
  <si>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</si>
  <si>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</si>
  <si>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</si>
  <si>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</si>
  <si>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</si>
  <si>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</si>
  <si>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</si>
  <si>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</si>
  <si>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</si>
  <si>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</si>
  <si>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</si>
  <si>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</si>
  <si>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</si>
  <si>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</si>
  <si>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</si>
  <si>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</si>
  <si>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</si>
  <si>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</si>
  <si>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</si>
  <si>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</si>
  <si>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</si>
  <si>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</si>
  <si>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</si>
  <si>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</si>
  <si>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</si>
  <si>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</si>
  <si>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</si>
  <si>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</si>
  <si>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</si>
  <si>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</si>
  <si>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</si>
  <si>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</si>
  <si>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</si>
  <si>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</si>
  <si>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</si>
  <si>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</si>
  <si>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</si>
  <si>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</si>
  <si>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</si>
  <si>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</si>
  <si>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</si>
  <si>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</si>
  <si>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</si>
  <si>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</si>
  <si>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</si>
  <si>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</si>
  <si>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</si>
  <si>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</si>
  <si>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</si>
  <si>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</si>
  <si>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</si>
  <si>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</si>
  <si>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</si>
  <si>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</si>
  <si>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</si>
  <si>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</si>
  <si>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</si>
  <si>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</si>
  <si>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</si>
  <si>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</si>
  <si>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</si>
  <si>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</si>
  <si>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</si>
  <si>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</si>
  <si>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</si>
  <si>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</si>
  <si>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</si>
  <si>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</si>
  <si>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</si>
  <si>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</si>
  <si>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</si>
  <si>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</si>
  <si>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</si>
  <si>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</si>
  <si>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</si>
  <si>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</si>
  <si>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</si>
  <si>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</si>
  <si>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</si>
  <si>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</si>
  <si>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</si>
  <si>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</si>
  <si>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</si>
  <si>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</si>
  <si>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</si>
  <si>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</si>
  <si>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</si>
  <si>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</si>
  <si>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</si>
  <si>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</si>
  <si>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</si>
  <si>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</si>
  <si>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</si>
  <si>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</si>
  <si>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</si>
  <si>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</si>
  <si>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</si>
  <si>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</si>
  <si>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</si>
  <si>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</si>
  <si>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</si>
  <si>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</si>
  <si>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</si>
  <si>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</si>
  <si>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</si>
  <si>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</si>
  <si>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</si>
  <si>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</si>
  <si>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</si>
  <si>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</si>
  <si>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</si>
  <si>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</si>
  <si>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</si>
  <si>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</si>
  <si>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</si>
  <si>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</si>
  <si>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</si>
  <si>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</si>
  <si>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</si>
  <si>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</si>
  <si>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</si>
  <si>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</si>
  <si>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</si>
  <si>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</si>
  <si>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</si>
  <si>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</si>
  <si>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</si>
  <si>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</si>
  <si>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</si>
  <si>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</si>
  <si>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</si>
  <si>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</si>
  <si>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</si>
  <si>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</si>
  <si>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</si>
  <si>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</si>
  <si>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</si>
  <si>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</si>
  <si>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</si>
  <si>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</si>
  <si>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</si>
  <si>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</si>
  <si>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</si>
  <si>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</si>
  <si>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</si>
  <si>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</si>
  <si>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</si>
  <si>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</si>
  <si>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</si>
  <si>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</si>
  <si>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</si>
  <si>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</si>
  <si>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</si>
  <si>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</si>
  <si>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</si>
  <si>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</si>
  <si>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</si>
  <si>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</si>
  <si>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</si>
  <si>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</si>
  <si>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</si>
  <si>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</si>
  <si>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</si>
  <si>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</si>
  <si>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</si>
  <si>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</si>
  <si>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</si>
  <si>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</si>
  <si>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</si>
  <si>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</si>
  <si>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</si>
  <si>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</si>
  <si>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</si>
  <si>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</si>
  <si>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</si>
  <si>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</si>
  <si>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</si>
  <si>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</si>
  <si>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</si>
  <si>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</si>
  <si>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</si>
  <si>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</si>
  <si>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</si>
  <si>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</si>
  <si>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</si>
  <si>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</si>
  <si>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</si>
  <si>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</si>
  <si>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</si>
  <si>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</si>
  <si>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</si>
  <si>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</si>
  <si>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</si>
  <si>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</si>
  <si>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</si>
  <si>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</si>
  <si>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</si>
  <si>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</si>
  <si>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</si>
  <si>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</si>
  <si>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</si>
  <si>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</si>
  <si>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</si>
  <si>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</si>
  <si>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</si>
  <si>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</si>
  <si>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</si>
  <si>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</si>
  <si>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</si>
  <si>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</si>
  <si>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</si>
  <si>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</si>
  <si>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</si>
  <si>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</si>
  <si>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</si>
  <si>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</si>
  <si>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</si>
  <si>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</si>
  <si>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</si>
  <si>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</si>
  <si>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</si>
  <si>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</si>
  <si>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</si>
  <si>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</si>
  <si>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</si>
  <si>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</si>
  <si>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</si>
  <si>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</si>
  <si>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</si>
  <si>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</si>
  <si>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</si>
  <si>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</si>
  <si>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</si>
  <si>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</si>
  <si>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</si>
  <si>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</si>
  <si>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</si>
  <si>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</si>
  <si>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</si>
  <si>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</si>
  <si>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</si>
  <si>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</si>
  <si>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</si>
  <si>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</si>
  <si>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</si>
  <si>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</si>
  <si>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</si>
  <si>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</si>
  <si>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</si>
  <si>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</si>
  <si>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</si>
  <si>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</si>
  <si>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</si>
  <si>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</si>
  <si>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</si>
  <si>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</si>
  <si>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</si>
  <si>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</si>
  <si>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</si>
  <si>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</si>
  <si>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</si>
  <si>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</si>
  <si>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</si>
  <si>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</si>
  <si>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</si>
  <si>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</si>
  <si>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</si>
  <si>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</si>
  <si>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</si>
  <si>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</si>
  <si>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</si>
  <si>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</si>
  <si>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</si>
  <si>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</si>
  <si>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</si>
  <si>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</si>
  <si>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</si>
  <si>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</si>
  <si>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</si>
  <si>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</si>
  <si>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</si>
  <si>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</si>
  <si>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</si>
  <si>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</si>
  <si>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</si>
  <si>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</si>
  <si>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</si>
  <si>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</si>
  <si>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</si>
  <si>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</si>
  <si>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</si>
  <si>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</si>
  <si>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</si>
  <si>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</si>
  <si>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</si>
  <si>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</si>
  <si>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</si>
  <si>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</si>
  <si>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</si>
  <si>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</si>
  <si>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</si>
  <si>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</si>
  <si>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</si>
  <si>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</si>
  <si>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</si>
  <si>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</si>
  <si>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</si>
  <si>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</si>
  <si>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</si>
  <si>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</si>
  <si>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</si>
  <si>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</si>
  <si>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</si>
  <si>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</si>
  <si>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</si>
  <si>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</si>
  <si>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</si>
  <si>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</si>
  <si>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</si>
  <si>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</si>
  <si>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</si>
  <si>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</si>
  <si>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</si>
  <si>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</si>
  <si>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</si>
  <si>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</si>
  <si>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</si>
  <si>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</si>
  <si>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</si>
  <si>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</si>
  <si>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</si>
  <si>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</si>
  <si>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</si>
  <si>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</si>
  <si>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</si>
  <si>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</si>
  <si>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</si>
  <si>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</si>
  <si>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</si>
  <si>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</si>
  <si>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</si>
  <si>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</si>
  <si>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</si>
  <si>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</si>
  <si>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</si>
  <si>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</si>
  <si>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</si>
  <si>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</si>
  <si>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</si>
  <si>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</si>
  <si>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</si>
  <si>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</si>
  <si>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</si>
  <si>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</si>
  <si>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</si>
  <si>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</si>
  <si>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</si>
  <si>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</si>
  <si>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</si>
  <si>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</si>
  <si>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</si>
  <si>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</si>
  <si>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</si>
  <si>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</si>
  <si>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</si>
  <si>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</si>
  <si>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</si>
  <si>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</si>
  <si>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</si>
  <si>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</si>
  <si>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</si>
  <si>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</si>
  <si>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</si>
  <si>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</si>
  <si>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</si>
  <si>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</si>
  <si>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</si>
  <si>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</si>
  <si>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</si>
  <si>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</si>
  <si>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</si>
  <si>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</si>
  <si>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</si>
  <si>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</si>
  <si>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</si>
  <si>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</si>
  <si>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</si>
  <si>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</si>
  <si>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</si>
  <si>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</si>
  <si>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</si>
  <si>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</si>
  <si>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</si>
  <si>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</si>
  <si>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</si>
  <si>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</si>
  <si>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</si>
  <si>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</si>
  <si>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</si>
  <si>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</si>
  <si>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</si>
  <si>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</si>
  <si>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</si>
  <si>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</si>
  <si>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</si>
  <si>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</si>
  <si>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</si>
  <si>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</si>
  <si>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</si>
  <si>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</si>
  <si>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</si>
  <si>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</si>
  <si>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</si>
  <si>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</si>
  <si>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</si>
  <si>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</si>
  <si>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</si>
  <si>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</si>
  <si>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</si>
  <si>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</si>
  <si>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</si>
  <si>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</si>
  <si>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</si>
  <si>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</si>
  <si>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</si>
  <si>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</si>
  <si>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</si>
  <si>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</si>
  <si>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</si>
  <si>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</si>
  <si>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</si>
  <si>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</si>
  <si>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</si>
  <si>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</si>
  <si>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</si>
  <si>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</si>
  <si>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</si>
  <si>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</si>
  <si>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</si>
  <si>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</si>
  <si>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</si>
  <si>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</si>
  <si>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</si>
  <si>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</si>
  <si>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</si>
  <si>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</si>
  <si>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</si>
  <si>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</si>
  <si>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</si>
  <si>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</si>
  <si>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</si>
  <si>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</si>
  <si>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</si>
  <si>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</si>
  <si>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</si>
  <si>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</si>
  <si>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</si>
  <si>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</si>
  <si>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</si>
  <si>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</si>
  <si>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</si>
  <si>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</si>
  <si>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</si>
  <si>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</si>
  <si>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</si>
  <si>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</si>
  <si>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</si>
  <si>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</si>
  <si>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</si>
  <si>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</si>
  <si>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</si>
  <si>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</si>
  <si>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</si>
  <si>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</si>
  <si>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</si>
  <si>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</si>
  <si>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</si>
  <si>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</si>
  <si>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</si>
  <si>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</si>
  <si>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</si>
  <si>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</si>
  <si>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</si>
  <si>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</si>
  <si>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</si>
  <si>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</si>
  <si>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</si>
  <si>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</si>
  <si>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</si>
  <si>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</si>
  <si>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</si>
  <si>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</si>
  <si>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</si>
  <si>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</si>
  <si>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</si>
  <si>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</si>
  <si>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</si>
  <si>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</si>
  <si>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</si>
  <si>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</si>
  <si>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</si>
  <si>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</si>
  <si>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</si>
  <si>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</si>
  <si>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</si>
  <si>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</si>
  <si>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</si>
  <si>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</si>
  <si>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</si>
  <si>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</si>
  <si>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</si>
  <si>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</si>
  <si>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</si>
  <si>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</si>
  <si>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</si>
  <si>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</si>
  <si>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</si>
  <si>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</si>
  <si>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</si>
  <si>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</si>
  <si>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</si>
  <si>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</si>
  <si>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</si>
  <si>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</si>
  <si>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</si>
  <si>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</si>
  <si>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</si>
  <si>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</si>
  <si>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</si>
  <si>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</si>
  <si>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</si>
  <si>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</si>
  <si>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</si>
  <si>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</si>
  <si>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</si>
  <si>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</si>
  <si>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</si>
  <si>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</si>
  <si>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</si>
  <si>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</si>
  <si>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</si>
  <si>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</si>
  <si>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</si>
  <si>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</si>
  <si>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</si>
  <si>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</si>
  <si>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</si>
  <si>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</si>
  <si>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</si>
  <si>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</si>
  <si>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</si>
  <si>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</si>
  <si>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</si>
  <si>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</si>
  <si>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</si>
  <si>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</si>
  <si>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</si>
  <si>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</si>
  <si>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</si>
  <si>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</si>
  <si>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</si>
  <si>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</si>
  <si>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</si>
  <si>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</si>
  <si>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</si>
  <si>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</si>
  <si>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</si>
  <si>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</si>
  <si>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</si>
  <si>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</si>
  <si>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</si>
  <si>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</si>
  <si>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</si>
  <si>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</si>
  <si>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</si>
  <si>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</si>
  <si>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</si>
  <si>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</si>
  <si>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</si>
  <si>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</si>
  <si>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</si>
  <si>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</si>
  <si>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</si>
  <si>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</si>
  <si>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</si>
  <si>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</si>
  <si>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</si>
  <si>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</si>
  <si>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</si>
  <si>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</si>
  <si>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</si>
  <si>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</si>
  <si>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</si>
  <si>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</si>
  <si>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</si>
  <si>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</si>
  <si>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</si>
  <si>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</si>
  <si>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</si>
  <si>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</si>
  <si>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</si>
  <si>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</si>
  <si>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</si>
  <si>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</si>
  <si>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</si>
  <si>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</si>
  <si>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</si>
  <si>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</si>
  <si>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</si>
  <si>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</si>
  <si>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</si>
  <si>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</si>
  <si>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</si>
  <si>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</si>
  <si>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</si>
  <si>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</si>
  <si>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</si>
  <si>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</si>
  <si>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</si>
  <si>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</si>
  <si>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</si>
  <si>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</si>
  <si>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</si>
  <si>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</si>
  <si>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</si>
  <si>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</si>
  <si>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</si>
  <si>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</si>
  <si>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</si>
  <si>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</si>
  <si>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</si>
  <si>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</si>
  <si>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</si>
  <si>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</si>
  <si>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</si>
  <si>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</si>
  <si>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</si>
  <si>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</si>
  <si>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</si>
  <si>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</si>
  <si>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</si>
  <si>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</si>
  <si>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</si>
  <si>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</si>
  <si>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</si>
  <si>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</si>
  <si>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</si>
  <si>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</si>
  <si>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</si>
  <si>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</si>
  <si>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</si>
  <si>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</si>
  <si>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</si>
  <si>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</si>
  <si>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</si>
  <si>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</si>
  <si>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</si>
  <si>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</si>
  <si>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</si>
  <si>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</si>
  <si>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</si>
  <si>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</si>
  <si>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</si>
  <si>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</si>
  <si>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</si>
  <si>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</si>
  <si>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</si>
  <si>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</si>
  <si>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</si>
  <si>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</si>
  <si>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</si>
  <si>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</si>
  <si>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</si>
  <si>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</si>
  <si>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</si>
  <si>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</si>
  <si>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</si>
  <si>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</si>
  <si>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</si>
  <si>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</si>
  <si>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</si>
  <si>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</si>
  <si>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</si>
  <si>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</si>
  <si>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</si>
  <si>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</si>
  <si>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</si>
  <si>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</si>
  <si>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</si>
  <si>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</si>
  <si>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</si>
  <si>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</si>
  <si>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</si>
  <si>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</si>
  <si>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</si>
  <si>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</si>
  <si>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</si>
  <si>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</si>
  <si>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</si>
  <si>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</si>
  <si>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</si>
  <si>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</si>
  <si>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</si>
  <si>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</si>
  <si>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</si>
  <si>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</si>
  <si>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</si>
  <si>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</si>
  <si>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</si>
  <si>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</si>
  <si>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</si>
  <si>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</si>
  <si>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</si>
  <si>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</si>
  <si>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</si>
  <si>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</si>
  <si>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</si>
  <si>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</si>
  <si>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</si>
  <si>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</si>
  <si>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</si>
  <si>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</si>
  <si>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</si>
  <si>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</si>
  <si>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</si>
  <si>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</si>
  <si>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</si>
  <si>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</si>
  <si>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</si>
  <si>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</si>
  <si>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</si>
  <si>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</si>
  <si>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</si>
  <si>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</si>
  <si>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</si>
  <si>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</si>
  <si>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</si>
  <si>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</si>
  <si>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</si>
  <si>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</si>
  <si>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</si>
  <si>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</si>
  <si>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</si>
  <si>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</si>
  <si>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</si>
  <si>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</si>
  <si>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</si>
  <si>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</si>
  <si>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</si>
  <si>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</si>
  <si>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</si>
  <si>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</si>
  <si>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</si>
  <si>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</si>
  <si>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</si>
  <si>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</si>
  <si>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</si>
  <si>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</si>
  <si>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</si>
  <si>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</si>
  <si>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</si>
  <si>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</si>
  <si>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</si>
  <si>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</si>
  <si>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</si>
  <si>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</si>
  <si>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</si>
  <si>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</si>
  <si>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</si>
  <si>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</si>
  <si>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</si>
  <si>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</si>
  <si>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</si>
  <si>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</si>
  <si>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</si>
  <si>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</si>
  <si>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</si>
  <si>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</si>
  <si>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</si>
  <si>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</si>
  <si>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</si>
  <si>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</si>
  <si>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</si>
  <si>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</si>
  <si>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</si>
  <si>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</si>
  <si>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</si>
  <si>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</si>
  <si>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</si>
  <si>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</si>
  <si>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</si>
  <si>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</si>
  <si>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</si>
  <si>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</si>
  <si>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</si>
  <si>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</si>
  <si>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</si>
  <si>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</si>
  <si>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</si>
  <si>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</si>
  <si>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</si>
  <si>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</si>
  <si>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</si>
  <si>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</si>
  <si>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</si>
  <si>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</si>
  <si>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</si>
  <si>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</si>
  <si>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</si>
  <si>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</si>
  <si>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</si>
  <si>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</si>
  <si>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</si>
  <si>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</si>
  <si>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</si>
  <si>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</si>
  <si>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</si>
  <si>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</si>
  <si>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</si>
  <si>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</si>
  <si>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</si>
  <si>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</si>
  <si>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</si>
  <si>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</si>
  <si>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</si>
  <si>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</si>
  <si>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</si>
  <si>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</si>
  <si>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</si>
  <si>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</si>
  <si>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</si>
  <si>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</si>
  <si>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</si>
  <si>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</si>
  <si>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</si>
  <si>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</si>
  <si>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</si>
  <si>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</si>
  <si>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</si>
  <si>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</si>
  <si>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</si>
  <si>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</si>
  <si>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</si>
  <si>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</si>
  <si>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</si>
  <si>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</si>
  <si>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</si>
  <si>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</si>
  <si>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</si>
  <si>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</si>
  <si>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</si>
  <si>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</si>
  <si>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</si>
  <si>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</si>
  <si>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</si>
  <si>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</si>
  <si>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</si>
  <si>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</si>
  <si>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</si>
  <si>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</si>
  <si>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</si>
  <si>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</si>
  <si>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</si>
  <si>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</si>
  <si>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</si>
  <si>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</si>
  <si>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</si>
  <si>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</si>
  <si>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</si>
  <si>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</si>
  <si>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</si>
  <si>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</si>
  <si>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</si>
  <si>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</si>
  <si>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</si>
  <si>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</si>
  <si>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</si>
  <si>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</si>
  <si>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</si>
  <si>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</si>
  <si>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</si>
  <si>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</si>
  <si>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</si>
  <si>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</si>
  <si>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</si>
  <si>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</si>
  <si>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</si>
  <si>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</si>
  <si>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</si>
  <si>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</si>
  <si>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</si>
  <si>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</si>
  <si>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</si>
  <si>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</si>
  <si>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</si>
  <si>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</si>
  <si>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</si>
  <si>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</si>
  <si>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</si>
  <si>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</si>
  <si>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</si>
  <si>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</si>
  <si>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</si>
  <si>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</si>
  <si>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</si>
  <si>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</si>
  <si>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</si>
  <si>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</si>
  <si>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</si>
  <si>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</si>
  <si>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</si>
  <si>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</si>
  <si>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</si>
  <si>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</si>
  <si>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</si>
  <si>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</si>
  <si>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</si>
  <si>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</si>
  <si>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</si>
  <si>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</si>
  <si>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</si>
  <si>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</si>
  <si>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</si>
  <si>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</si>
  <si>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</si>
  <si>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</si>
  <si>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</si>
  <si>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</si>
  <si>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</si>
  <si>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</si>
  <si>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</si>
  <si>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</si>
  <si>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</si>
  <si>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</si>
  <si>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</si>
  <si>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</si>
  <si>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</si>
  <si>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</si>
  <si>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</si>
  <si>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</si>
  <si>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</si>
  <si>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</si>
  <si>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</si>
  <si>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</si>
  <si>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</si>
  <si>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</si>
  <si>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</si>
  <si>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</si>
  <si>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</si>
  <si>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</si>
  <si>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</si>
  <si>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</si>
  <si>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</si>
  <si>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</si>
  <si>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</si>
  <si>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</si>
  <si>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</si>
  <si>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</si>
  <si>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</si>
  <si>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</si>
  <si>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</si>
  <si>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</si>
  <si>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</si>
  <si>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</si>
  <si>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</si>
  <si>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</si>
  <si>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</si>
  <si>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</si>
  <si>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</si>
  <si>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</si>
  <si>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</si>
  <si>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</si>
  <si>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</si>
  <si>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</si>
  <si>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</si>
  <si>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</si>
  <si>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</si>
  <si>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</si>
  <si>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</si>
  <si>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</si>
  <si>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</si>
  <si>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</si>
  <si>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</si>
  <si>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</si>
  <si>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</si>
  <si>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</si>
  <si>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</si>
  <si>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</si>
  <si>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</si>
  <si>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</si>
  <si>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</si>
  <si>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</si>
  <si>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</si>
  <si>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</si>
  <si>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</si>
  <si>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</si>
  <si>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</si>
  <si>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</si>
  <si>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</si>
  <si>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</si>
  <si>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</si>
  <si>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</si>
  <si>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</si>
  <si>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</si>
  <si>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</si>
  <si>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</si>
  <si>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</si>
  <si>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</si>
  <si>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</si>
  <si>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</si>
  <si>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</si>
  <si>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</si>
  <si>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</si>
  <si>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</si>
  <si>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</si>
  <si>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</si>
  <si>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</si>
  <si>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</si>
  <si>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</si>
  <si>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</si>
  <si>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</si>
  <si>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</si>
  <si>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</si>
  <si>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</si>
  <si>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</si>
  <si>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</si>
  <si>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</si>
  <si>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</si>
  <si>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</si>
  <si>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</si>
  <si>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</si>
  <si>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</si>
  <si>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</si>
  <si>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</si>
  <si>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</si>
  <si>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</si>
  <si>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</si>
  <si>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</si>
  <si>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</si>
  <si>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</si>
  <si>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</si>
  <si>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</si>
  <si>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</si>
  <si>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</si>
  <si>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</si>
  <si>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</si>
  <si>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</si>
  <si>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</si>
  <si>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</si>
  <si>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</si>
  <si>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</si>
  <si>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</si>
  <si>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</si>
  <si>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</si>
  <si>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</si>
  <si>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</si>
  <si>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</si>
  <si>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</si>
  <si>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</si>
  <si>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</si>
  <si>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</si>
  <si>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</si>
  <si>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</si>
  <si>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</si>
  <si>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</si>
  <si>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</si>
  <si>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</si>
  <si>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</si>
  <si>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</si>
  <si>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</si>
  <si>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</si>
  <si>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</si>
  <si>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</si>
  <si>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</si>
  <si>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</si>
  <si>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</si>
  <si>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</si>
  <si>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</si>
  <si>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</si>
  <si>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</si>
  <si>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</si>
  <si>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</si>
  <si>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</si>
  <si>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</si>
  <si>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</si>
  <si>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</si>
  <si>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</si>
  <si>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</si>
  <si>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</si>
  <si>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</si>
  <si>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</si>
  <si>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</si>
  <si>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</si>
  <si>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</si>
  <si>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</si>
  <si>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</si>
  <si>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</si>
  <si>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</si>
  <si>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</si>
  <si>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</si>
  <si>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</si>
  <si>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</si>
  <si>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</si>
  <si>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</si>
  <si>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</si>
  <si>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</si>
  <si>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</si>
  <si>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</si>
  <si>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</si>
  <si>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</si>
  <si>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</si>
  <si>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</si>
  <si>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</si>
  <si>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</si>
  <si>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</si>
  <si>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</si>
  <si>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</si>
  <si>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</si>
  <si>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</si>
  <si>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</si>
  <si>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</si>
  <si>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</si>
  <si>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</si>
  <si>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</si>
  <si>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</si>
  <si>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</si>
  <si>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</si>
  <si>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</si>
  <si>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</si>
  <si>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</si>
  <si>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</si>
  <si>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</si>
  <si>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</si>
  <si>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</si>
  <si>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</si>
  <si>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</si>
  <si>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</si>
  <si>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</si>
  <si>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</si>
  <si>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</si>
  <si>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</si>
  <si>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</si>
  <si>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</si>
  <si>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</si>
  <si>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</si>
  <si>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</si>
  <si>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</si>
  <si>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</si>
  <si>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</si>
  <si>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</si>
  <si>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</si>
  <si>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</si>
  <si>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</si>
  <si>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</si>
  <si>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</si>
  <si>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</si>
  <si>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</si>
  <si>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</si>
  <si>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</si>
  <si>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</si>
  <si>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</si>
  <si>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</si>
  <si>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</si>
  <si>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</si>
  <si>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</si>
  <si>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</si>
  <si>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</si>
  <si>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</si>
  <si>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</si>
  <si>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</si>
  <si>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</si>
  <si>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</si>
  <si>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</si>
  <si>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</si>
  <si>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</si>
  <si>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</si>
  <si>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</si>
  <si>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</si>
  <si>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</si>
  <si>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</si>
  <si>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</si>
  <si>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</si>
  <si>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</si>
  <si>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</si>
  <si>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</si>
  <si>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</si>
  <si>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</si>
  <si>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</si>
  <si>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</si>
  <si>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</si>
  <si>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</si>
  <si>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</si>
  <si>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</si>
  <si>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</si>
  <si>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</si>
  <si>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</si>
  <si>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</si>
  <si>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</si>
  <si>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</si>
  <si>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</si>
  <si>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</si>
  <si>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</si>
  <si>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</si>
  <si>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</si>
  <si>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</si>
  <si>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</si>
  <si>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</si>
  <si>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</si>
  <si>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</si>
  <si>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</si>
  <si>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</si>
  <si>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</si>
  <si>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</si>
  <si>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</si>
  <si>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</si>
  <si>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</si>
  <si>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</si>
  <si>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</si>
  <si>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</si>
  <si>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</si>
  <si>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</si>
  <si>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</si>
  <si>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</si>
  <si>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</si>
  <si>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</si>
  <si>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</si>
  <si>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</si>
  <si>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</si>
  <si>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</si>
  <si>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</si>
  <si>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</si>
  <si>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</si>
  <si>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</si>
  <si>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</si>
  <si>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</si>
  <si>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</si>
  <si>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</si>
  <si>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</si>
  <si>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</si>
  <si>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</si>
  <si>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</si>
  <si>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</si>
  <si>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</si>
  <si>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</si>
  <si>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</si>
  <si>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</si>
  <si>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</si>
  <si>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</si>
  <si>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</si>
  <si>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</si>
  <si>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</si>
  <si>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</si>
  <si>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</si>
  <si>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</si>
  <si>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</si>
  <si>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</si>
  <si>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</si>
  <si>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</si>
  <si>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</si>
  <si>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</si>
  <si>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</si>
  <si>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</si>
  <si>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</si>
  <si>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</si>
  <si>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</si>
  <si>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</si>
  <si>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</si>
  <si>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</si>
  <si>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</si>
  <si>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</si>
  <si>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</si>
  <si>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</si>
  <si>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</si>
  <si>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</si>
  <si>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</si>
  <si>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</si>
  <si>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</si>
  <si>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</si>
  <si>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</si>
  <si>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</si>
  <si>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</si>
  <si>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</si>
  <si>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</si>
  <si>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</si>
  <si>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</si>
  <si>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</si>
  <si>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</si>
  <si>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</si>
  <si>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</si>
  <si>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</si>
  <si>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</si>
  <si>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</si>
  <si>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</si>
  <si>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</si>
  <si>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</si>
  <si>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</si>
  <si>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</si>
  <si>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</si>
  <si>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</si>
  <si>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</si>
  <si>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</si>
  <si>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</si>
  <si>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</si>
  <si>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</si>
  <si>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</si>
  <si>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</si>
  <si>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</si>
  <si>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</si>
  <si>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</si>
  <si>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</si>
  <si>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</si>
  <si>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</si>
  <si>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</si>
  <si>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</si>
  <si>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</si>
  <si>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</si>
  <si>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</si>
  <si>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</si>
  <si>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</si>
  <si>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</si>
  <si>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</si>
  <si>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</si>
  <si>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</si>
  <si>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</si>
  <si>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</si>
  <si>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</si>
  <si>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</si>
  <si>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</si>
  <si>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</si>
  <si>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</si>
  <si>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</si>
  <si>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</si>
  <si>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</si>
  <si>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</si>
  <si>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</si>
  <si>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</si>
  <si>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</si>
  <si>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</si>
  <si>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</si>
  <si>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</si>
  <si>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</si>
  <si>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</si>
  <si>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</si>
  <si>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</si>
  <si>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</si>
  <si>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</si>
  <si>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</si>
  <si>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</si>
  <si>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</si>
  <si>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</si>
  <si>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</si>
  <si>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</si>
  <si>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</si>
  <si>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</si>
  <si>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</si>
  <si>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</si>
  <si>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</si>
  <si>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</si>
  <si>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</si>
  <si>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</si>
  <si>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</si>
  <si>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</si>
  <si>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</si>
  <si>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</si>
  <si>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</si>
  <si>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</si>
  <si>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</si>
  <si>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</si>
  <si>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</si>
  <si>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</si>
  <si>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</si>
  <si>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</si>
  <si>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</si>
  <si>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</si>
  <si>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</si>
  <si>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</si>
  <si>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</si>
  <si>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</si>
  <si>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</si>
  <si>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</si>
  <si>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</si>
  <si>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</si>
  <si>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</si>
  <si>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</si>
  <si>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</si>
  <si>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</si>
  <si>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</si>
  <si>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</si>
  <si>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</si>
  <si>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</si>
  <si>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</si>
  <si>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</si>
  <si>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</si>
  <si>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</si>
  <si>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</si>
  <si>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</si>
  <si>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</si>
  <si>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</si>
  <si>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</si>
  <si>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</si>
  <si>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</si>
  <si>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</si>
  <si>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</si>
  <si>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</si>
  <si>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</si>
  <si>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</si>
  <si>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</si>
  <si>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</si>
  <si>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</si>
  <si>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</si>
  <si>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</si>
  <si>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</si>
  <si>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</si>
  <si>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</si>
  <si>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</si>
  <si>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</si>
  <si>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</si>
  <si>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</si>
  <si>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</si>
  <si>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</si>
  <si>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</si>
  <si>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</si>
  <si>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</si>
  <si>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</si>
  <si>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</si>
  <si>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</si>
  <si>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</si>
  <si>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</si>
  <si>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</si>
  <si>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</si>
  <si>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</si>
  <si>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</si>
  <si>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</si>
  <si>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</si>
  <si>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</si>
  <si>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</si>
  <si>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</si>
  <si>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</si>
  <si>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</si>
  <si>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</si>
  <si>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</si>
  <si>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</si>
  <si>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</si>
  <si>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</si>
  <si>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</si>
  <si>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</si>
  <si>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</si>
  <si>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</si>
  <si>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</si>
  <si>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</si>
  <si>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</si>
  <si>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</si>
  <si>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</si>
  <si>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</si>
  <si>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</si>
  <si>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</si>
  <si>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</si>
  <si>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</si>
  <si>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</si>
  <si>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</si>
  <si>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</si>
  <si>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</si>
  <si>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</si>
  <si>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</si>
  <si>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</si>
  <si>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</si>
  <si>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</si>
  <si>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</si>
  <si>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</si>
  <si>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</si>
  <si>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</si>
  <si>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</si>
  <si>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</si>
  <si>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</si>
  <si>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</si>
  <si>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</si>
  <si>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</si>
  <si>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</si>
  <si>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</si>
  <si>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</si>
  <si>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</si>
  <si>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</si>
  <si>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</si>
  <si>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</si>
  <si>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</si>
  <si>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</si>
  <si>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</si>
  <si>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</si>
  <si>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</si>
  <si>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</si>
  <si>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</si>
  <si>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</si>
  <si>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</si>
  <si>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</si>
  <si>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</si>
  <si>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</si>
  <si>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</si>
  <si>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</si>
  <si>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</si>
  <si>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</si>
  <si>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</si>
  <si>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</si>
  <si>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</si>
  <si>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</si>
  <si>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</si>
  <si>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</si>
  <si>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</si>
  <si>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</si>
  <si>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</si>
  <si>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</si>
  <si>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</si>
  <si>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</si>
  <si>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</si>
  <si>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</si>
  <si>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</si>
  <si>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</si>
  <si>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</si>
  <si>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</si>
  <si>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</si>
  <si>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</si>
  <si>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</si>
  <si>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</si>
  <si>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</si>
  <si>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</si>
  <si>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</si>
  <si>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</si>
  <si>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</si>
  <si>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</si>
  <si>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</si>
  <si>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</si>
  <si>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</si>
  <si>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</si>
  <si>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</si>
  <si>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</si>
  <si>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</si>
  <si>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</si>
  <si>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</si>
  <si>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</si>
  <si>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</si>
  <si>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</si>
  <si>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</si>
  <si>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</si>
  <si>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</si>
  <si>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</si>
  <si>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</si>
  <si>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</si>
  <si>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</si>
  <si>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</si>
  <si>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</si>
  <si>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</si>
  <si>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</si>
  <si>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</si>
  <si>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</si>
  <si>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</si>
  <si>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</si>
  <si>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</si>
  <si>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</si>
  <si>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</si>
  <si>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</si>
  <si>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</si>
  <si>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</si>
  <si>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</si>
  <si>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</si>
  <si>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</si>
  <si>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</si>
  <si>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</si>
  <si>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</si>
  <si>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</si>
  <si>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</si>
  <si>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</si>
  <si>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</si>
  <si>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</si>
  <si>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</si>
  <si>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</si>
  <si>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</si>
  <si>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</si>
  <si>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</si>
  <si>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</si>
  <si>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</si>
  <si>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</si>
  <si>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</si>
  <si>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</si>
  <si>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</si>
  <si>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</si>
  <si>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</si>
  <si>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</si>
  <si>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</si>
  <si>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</si>
  <si>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</si>
  <si>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</si>
  <si>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</si>
  <si>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</si>
  <si>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</si>
  <si>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</si>
  <si>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</si>
  <si>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</si>
  <si>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</si>
  <si>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</si>
  <si>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</si>
  <si>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</si>
  <si>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</si>
  <si>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</si>
  <si>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</si>
  <si>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</si>
  <si>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</si>
  <si>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</si>
  <si>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</si>
  <si>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</si>
  <si>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</si>
  <si>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</si>
  <si>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</si>
  <si>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</si>
  <si>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</si>
  <si>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</si>
  <si>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</si>
  <si>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</si>
  <si>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</si>
  <si>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</si>
  <si>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</si>
  <si>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</si>
  <si>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</si>
  <si>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</si>
  <si>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</si>
  <si>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</si>
  <si>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</si>
  <si>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</si>
  <si>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</si>
  <si>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</si>
  <si>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</si>
  <si>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</si>
  <si>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</si>
  <si>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</si>
  <si>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</si>
  <si>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</si>
  <si>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</si>
  <si>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</si>
  <si>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</si>
  <si>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</si>
  <si>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</si>
  <si>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</si>
  <si>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</si>
  <si>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</si>
  <si>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</si>
  <si>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</si>
  <si>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</si>
  <si>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</si>
  <si>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</si>
  <si>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</si>
  <si>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</si>
  <si>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</si>
  <si>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</si>
  <si>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</si>
  <si>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</si>
  <si>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</si>
  <si>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</si>
  <si>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</si>
  <si>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</si>
  <si>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</si>
  <si>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</si>
  <si>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</si>
  <si>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</si>
  <si>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</si>
  <si>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</si>
  <si>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</si>
  <si>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</si>
  <si>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</si>
  <si>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</si>
  <si>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</si>
  <si>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</si>
  <si>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</si>
  <si>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</si>
  <si>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</si>
  <si>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</si>
  <si>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</si>
  <si>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</si>
  <si>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</si>
  <si>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</si>
  <si>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</si>
  <si>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</si>
  <si>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</si>
  <si>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</si>
  <si>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</si>
  <si>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</si>
  <si>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</si>
  <si>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</si>
  <si>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</si>
  <si>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</si>
  <si>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</si>
  <si>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</si>
  <si>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</si>
  <si>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</si>
  <si>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</si>
  <si>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</si>
  <si>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</si>
  <si>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</si>
  <si>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</si>
  <si>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</si>
  <si>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</si>
  <si>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</si>
  <si>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</si>
  <si>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</si>
  <si>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</si>
  <si>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</si>
  <si>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</si>
  <si>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</si>
  <si>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</si>
  <si>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</si>
  <si>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</si>
  <si>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</si>
  <si>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</si>
  <si>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</si>
  <si>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</si>
  <si>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</si>
  <si>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</si>
  <si>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</si>
  <si>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</si>
  <si>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</si>
  <si>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</si>
  <si>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</si>
  <si>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</si>
  <si>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</si>
  <si>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</si>
  <si>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</si>
  <si>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</si>
  <si>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</si>
  <si>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</si>
  <si>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</si>
  <si>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</si>
  <si>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</si>
  <si>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</si>
  <si>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</si>
  <si>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</si>
  <si>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</si>
  <si>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</si>
  <si>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</si>
  <si>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</si>
  <si>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</si>
  <si>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</si>
  <si>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</si>
  <si>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</si>
  <si>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</si>
  <si>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</si>
  <si>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</si>
  <si>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</si>
  <si>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</si>
  <si>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</si>
  <si>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</si>
  <si>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</si>
  <si>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</si>
  <si>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</si>
  <si>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</si>
  <si>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</si>
  <si>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</si>
  <si>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</si>
  <si>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</si>
  <si>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</si>
  <si>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</si>
  <si>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</si>
  <si>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</si>
  <si>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</si>
  <si>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</si>
  <si>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</si>
  <si>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</si>
  <si>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</si>
  <si>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</si>
  <si>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</si>
  <si>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</si>
  <si>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</si>
  <si>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</si>
  <si>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</si>
  <si>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</si>
  <si>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</si>
  <si>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</si>
  <si>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</si>
  <si>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</si>
  <si>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</si>
  <si>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</si>
  <si>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</si>
  <si>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</si>
  <si>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</si>
  <si>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</si>
  <si>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</si>
  <si>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</si>
  <si>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</si>
  <si>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</si>
  <si>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</si>
  <si>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</si>
  <si>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</si>
  <si>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</si>
  <si>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</si>
  <si>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</si>
  <si>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</si>
  <si>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</si>
  <si>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</si>
  <si>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</si>
  <si>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</si>
  <si>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</si>
  <si>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</si>
  <si>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</si>
  <si>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</si>
  <si>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</si>
  <si>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</si>
  <si>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</si>
  <si>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</si>
  <si>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</si>
  <si>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</si>
  <si>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</si>
  <si>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</si>
  <si>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</si>
  <si>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</si>
  <si>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</si>
  <si>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</si>
  <si>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</si>
  <si>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</si>
  <si>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</si>
  <si>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</si>
  <si>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</si>
  <si>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</si>
  <si>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</si>
  <si>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</si>
  <si>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</si>
  <si>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</si>
  <si>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</si>
  <si>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</si>
  <si>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</si>
  <si>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</si>
  <si>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</si>
  <si>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</si>
  <si>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</si>
  <si>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</si>
  <si>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</si>
  <si>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</si>
  <si>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</si>
  <si>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</si>
  <si>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</si>
  <si>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</si>
  <si>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</si>
  <si>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</si>
  <si>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</si>
  <si>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</si>
  <si>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</si>
  <si>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</si>
  <si>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</si>
  <si>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</si>
  <si>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</si>
  <si>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</si>
  <si>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</si>
  <si>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</si>
  <si>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</si>
  <si>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</si>
  <si>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</si>
  <si>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</si>
  <si>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</si>
  <si>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</si>
  <si>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</si>
  <si>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</si>
  <si>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</si>
  <si>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</si>
  <si>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</si>
  <si>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</si>
  <si>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</si>
  <si>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</si>
  <si>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</si>
  <si>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</si>
  <si>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</si>
  <si>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</si>
  <si>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</si>
  <si>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</si>
  <si>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</si>
  <si>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</si>
  <si>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</si>
  <si>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</si>
  <si>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</si>
  <si>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</si>
  <si>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</si>
  <si>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</si>
  <si>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</si>
  <si>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</si>
  <si>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</si>
  <si>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</si>
  <si>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</si>
  <si>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</si>
  <si>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</si>
  <si>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</si>
  <si>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</si>
  <si>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</si>
  <si>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</si>
  <si>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</si>
  <si>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</si>
  <si>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</si>
  <si>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</si>
  <si>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</si>
  <si>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</si>
  <si>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</si>
  <si>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</si>
  <si>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</si>
  <si>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</si>
  <si>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</si>
  <si>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</si>
  <si>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</si>
  <si>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</si>
  <si>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</si>
  <si>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</si>
  <si>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</si>
  <si>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</si>
  <si>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</si>
  <si>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</si>
  <si>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</si>
  <si>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</si>
  <si>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</si>
  <si>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</si>
  <si>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</si>
  <si>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</si>
  <si>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</si>
  <si>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</si>
  <si>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</si>
  <si>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</si>
  <si>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</si>
  <si>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</si>
  <si>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</si>
  <si>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</si>
  <si>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</si>
  <si>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</si>
  <si>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</si>
  <si>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</si>
  <si>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</si>
  <si>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</si>
  <si>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</si>
  <si>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</si>
  <si>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</si>
  <si>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</si>
  <si>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</si>
  <si>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</si>
  <si>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</si>
  <si>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</si>
  <si>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</si>
  <si>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</si>
  <si>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</si>
  <si>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</si>
  <si>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</si>
  <si>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</si>
  <si>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</si>
  <si>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</si>
  <si>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</si>
  <si>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</si>
  <si>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</si>
  <si>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</si>
  <si>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</si>
  <si>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</si>
  <si>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</si>
  <si>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</si>
  <si>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</si>
  <si>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</si>
  <si>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</si>
  <si>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</si>
  <si>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</si>
  <si>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</si>
  <si>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</si>
  <si>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</si>
  <si>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</si>
  <si>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</si>
  <si>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</si>
  <si>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</si>
  <si>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</si>
  <si>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</si>
  <si>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</si>
  <si>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</si>
  <si>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</si>
  <si>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</si>
  <si>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</si>
  <si>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</si>
  <si>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</si>
  <si>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</si>
  <si>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</si>
  <si>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</si>
  <si>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</si>
  <si>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</si>
  <si>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</si>
  <si>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</si>
  <si>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</si>
  <si>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</si>
  <si>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</si>
  <si>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</si>
  <si>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</si>
  <si>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</si>
  <si>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</si>
  <si>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</si>
  <si>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</si>
  <si>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</si>
  <si>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</si>
  <si>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</si>
  <si>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</si>
  <si>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</si>
  <si>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</si>
  <si>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</si>
  <si>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</si>
  <si>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</si>
  <si>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</si>
  <si>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</si>
  <si>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</si>
  <si>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</si>
  <si>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</si>
  <si>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</si>
  <si>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</si>
  <si>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</si>
  <si>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</si>
  <si>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</si>
  <si>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</si>
  <si>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</si>
  <si>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</si>
  <si>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</si>
  <si>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</si>
  <si>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</si>
  <si>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</si>
  <si>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</si>
  <si>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</si>
  <si>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</si>
  <si>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</si>
  <si>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</si>
  <si>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</si>
  <si>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</si>
  <si>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</si>
  <si>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</si>
  <si>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</si>
  <si>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</si>
  <si>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</si>
  <si>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</si>
  <si>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</si>
  <si>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</si>
  <si>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</si>
  <si>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</si>
  <si>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</si>
  <si>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</si>
  <si>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</si>
  <si>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</si>
  <si>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</si>
  <si>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</si>
  <si>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</si>
  <si>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</si>
  <si>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</si>
  <si>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</si>
  <si>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</si>
  <si>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</si>
  <si>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</si>
  <si>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</si>
  <si>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</si>
  <si>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</si>
  <si>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</si>
  <si>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</si>
  <si>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</si>
  <si>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</si>
  <si>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</si>
  <si>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</si>
  <si>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</si>
  <si>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</si>
  <si>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</si>
  <si>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</si>
  <si>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</si>
  <si>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</si>
  <si>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</si>
  <si>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</si>
  <si>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</si>
  <si>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</si>
  <si>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</si>
  <si>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</si>
  <si>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</si>
  <si>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</si>
  <si>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</si>
  <si>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</si>
  <si>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</si>
  <si>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</si>
  <si>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</si>
  <si>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</si>
  <si>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</si>
  <si>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</si>
  <si>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</si>
  <si>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</si>
  <si>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</si>
  <si>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</si>
  <si>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</si>
  <si>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</si>
  <si>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</si>
  <si>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</si>
  <si>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</si>
  <si>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</si>
  <si>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</si>
  <si>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</si>
  <si>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</si>
  <si>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</si>
  <si>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</si>
  <si>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</si>
  <si>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</si>
  <si>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</si>
  <si>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</si>
  <si>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</si>
  <si>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</si>
  <si>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</si>
  <si>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</si>
  <si>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</si>
  <si>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</si>
  <si>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</si>
  <si>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</si>
  <si>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</si>
  <si>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</si>
  <si>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</si>
  <si>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</si>
  <si>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</si>
  <si>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</si>
  <si>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</si>
  <si>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</si>
  <si>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</si>
  <si>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</si>
  <si>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</si>
  <si>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</si>
  <si>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</si>
  <si>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</si>
  <si>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</si>
  <si>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</si>
  <si>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</si>
  <si>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</si>
  <si>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</si>
  <si>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</si>
  <si>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</si>
  <si>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</si>
  <si>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</si>
  <si>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</si>
  <si>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</si>
  <si>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</si>
  <si>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</si>
  <si>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</si>
  <si>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</si>
  <si>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</si>
  <si>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</si>
  <si>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</si>
  <si>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</si>
  <si>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</si>
  <si>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</si>
  <si>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</si>
  <si>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</si>
  <si>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</si>
  <si>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</si>
  <si>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</si>
  <si>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</si>
  <si>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</si>
  <si>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</si>
  <si>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</si>
  <si>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</si>
  <si>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</si>
  <si>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</si>
  <si>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</si>
  <si>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</si>
  <si>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</si>
  <si>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</si>
  <si>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</si>
  <si>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</si>
  <si>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</si>
  <si>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</si>
  <si>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</si>
  <si>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</si>
  <si>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</si>
  <si>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</si>
  <si>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</si>
  <si>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</si>
  <si>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</si>
  <si>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</si>
  <si>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</si>
  <si>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</si>
  <si>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</si>
  <si>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</si>
  <si>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</si>
  <si>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</si>
  <si>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</si>
  <si>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</si>
  <si>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</si>
  <si>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</si>
  <si>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</si>
  <si>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</si>
  <si>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</si>
  <si>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</si>
  <si>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</si>
  <si>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</si>
  <si>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</si>
  <si>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</si>
  <si>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</si>
  <si>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</si>
  <si>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</si>
  <si>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</si>
  <si>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</si>
  <si>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</si>
  <si>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</si>
  <si>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</si>
  <si>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</si>
  <si>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</si>
  <si>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</si>
  <si>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</si>
  <si>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</si>
  <si>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</si>
  <si>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</si>
  <si>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</si>
  <si>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</si>
  <si>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</si>
  <si>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</si>
  <si>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</si>
  <si>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</si>
  <si>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</si>
  <si>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</si>
  <si>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</si>
  <si>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</si>
  <si>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</si>
  <si>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</si>
  <si>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</si>
  <si>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</si>
  <si>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</si>
  <si>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</si>
  <si>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</si>
  <si>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</si>
  <si>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</si>
  <si>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</si>
  <si>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</si>
  <si>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</si>
  <si>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</si>
  <si>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</si>
  <si>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</si>
  <si>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</si>
  <si>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</si>
  <si>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</si>
  <si>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</si>
  <si>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</si>
  <si>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</si>
  <si>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</si>
  <si>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</si>
  <si>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</si>
  <si>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</si>
  <si>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</si>
  <si>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</si>
  <si>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</si>
  <si>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</si>
  <si>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</si>
  <si>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</si>
  <si>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</si>
  <si>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</si>
  <si>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</si>
  <si>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</si>
  <si>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</si>
  <si>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</si>
  <si>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</si>
  <si>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</si>
  <si>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</si>
  <si>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</si>
  <si>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</si>
  <si>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</si>
  <si>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</si>
  <si>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</si>
  <si>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</si>
  <si>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</si>
  <si>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</si>
  <si>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</si>
  <si>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</si>
  <si>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</si>
  <si>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</si>
  <si>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</si>
  <si>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</si>
  <si>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</si>
  <si>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</si>
  <si>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</si>
  <si>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</si>
  <si>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</si>
  <si>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</si>
  <si>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</si>
  <si>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</si>
  <si>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</si>
  <si>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</si>
  <si>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</si>
  <si>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</si>
  <si>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</si>
  <si>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</si>
  <si>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</si>
  <si>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</si>
  <si>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</si>
  <si>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</si>
  <si>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</si>
  <si>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</si>
  <si>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</si>
  <si>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</si>
  <si>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</si>
  <si>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</si>
  <si>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</si>
  <si>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</si>
  <si>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</si>
  <si>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</si>
  <si>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</si>
  <si>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</si>
  <si>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</si>
  <si>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</si>
  <si>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</si>
  <si>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</si>
  <si>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</si>
  <si>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</si>
  <si>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</si>
  <si>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</si>
  <si>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</si>
  <si>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</si>
  <si>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</si>
  <si>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</si>
  <si>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</si>
  <si>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</si>
  <si>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</si>
  <si>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</si>
  <si>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</si>
  <si>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</si>
  <si>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</si>
  <si>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</si>
  <si>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</si>
  <si>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</si>
  <si>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</si>
  <si>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</si>
  <si>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</si>
  <si>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</si>
  <si>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</si>
  <si>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</si>
  <si>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</si>
  <si>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</si>
  <si>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</si>
  <si>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</si>
  <si>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</si>
  <si>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</si>
  <si>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</si>
  <si>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</si>
  <si>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</si>
  <si>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</si>
  <si>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</si>
  <si>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</si>
  <si>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</si>
  <si>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</si>
  <si>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</si>
  <si>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</si>
  <si>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</si>
  <si>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</si>
  <si>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</si>
  <si>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</si>
  <si>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</si>
  <si>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</si>
  <si>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</si>
  <si>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</si>
  <si>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</si>
  <si>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</si>
  <si>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</si>
  <si>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</si>
  <si>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</si>
  <si>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</si>
  <si>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</si>
  <si>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</si>
  <si>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</si>
  <si>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</si>
  <si>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</si>
  <si>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</si>
  <si>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</si>
  <si>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</si>
  <si>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</si>
  <si>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</si>
  <si>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</si>
  <si>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</si>
  <si>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</si>
  <si>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</si>
  <si>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</si>
  <si>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</si>
  <si>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</si>
  <si>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</si>
  <si>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</si>
  <si>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</si>
  <si>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</si>
  <si>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</si>
  <si>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</si>
  <si>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</si>
  <si>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</si>
  <si>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</si>
  <si>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</si>
  <si>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</si>
  <si>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</si>
  <si>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</si>
  <si>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</si>
  <si>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</si>
  <si>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</si>
  <si>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</si>
  <si>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</si>
  <si>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</si>
  <si>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</si>
  <si>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</si>
  <si>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</si>
  <si>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</si>
  <si>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</si>
  <si>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</si>
  <si>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</si>
  <si>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</si>
  <si>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</si>
  <si>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</si>
  <si>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</si>
  <si>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</si>
  <si>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</si>
  <si>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</si>
  <si>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</si>
  <si>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</si>
  <si>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</si>
  <si>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</si>
  <si>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</si>
  <si>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</si>
  <si>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</si>
  <si>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</si>
  <si>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</si>
  <si>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</si>
  <si>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</si>
  <si>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</si>
  <si>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</si>
  <si>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</si>
  <si>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</si>
  <si>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</si>
  <si>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</si>
  <si>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</si>
  <si>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</si>
  <si>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</si>
  <si>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</si>
  <si>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</si>
  <si>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</si>
  <si>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</si>
  <si>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</si>
  <si>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</si>
  <si>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</si>
  <si>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</si>
  <si>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</si>
  <si>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</si>
  <si>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</si>
  <si>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</si>
  <si>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</si>
  <si>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</si>
  <si>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</si>
  <si>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</si>
  <si>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</si>
  <si>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</si>
  <si>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</si>
  <si>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</si>
  <si>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</si>
  <si>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</si>
  <si>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</si>
  <si>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</si>
  <si>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</si>
  <si>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</si>
  <si>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</si>
  <si>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</si>
  <si>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</si>
  <si>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</si>
  <si>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</si>
  <si>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</si>
  <si>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</si>
  <si>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</si>
  <si>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</si>
  <si>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</si>
  <si>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</si>
  <si>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</si>
  <si>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</si>
  <si>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</si>
  <si>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</si>
  <si>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</si>
  <si>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</si>
  <si>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</si>
  <si>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</si>
  <si>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</si>
  <si>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</si>
  <si>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</si>
  <si>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</si>
  <si>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</si>
  <si>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</si>
  <si>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</si>
  <si>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</si>
  <si>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</si>
  <si>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</si>
  <si>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</si>
  <si>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</si>
  <si>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</si>
  <si>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</si>
  <si>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</si>
  <si>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</si>
  <si>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</si>
  <si>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</si>
  <si>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</si>
  <si>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</si>
  <si>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</si>
  <si>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</si>
  <si>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</si>
  <si>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</si>
  <si>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</si>
  <si>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</si>
  <si>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</si>
  <si>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</si>
  <si>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</si>
  <si>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</si>
  <si>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</si>
  <si>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</si>
  <si>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</si>
  <si>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</si>
  <si>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</si>
  <si>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</si>
  <si>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</si>
  <si>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</si>
  <si>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</si>
  <si>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</si>
  <si>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</si>
  <si>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</si>
  <si>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</si>
  <si>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</si>
  <si>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</si>
  <si>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</si>
  <si>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</si>
  <si>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</si>
  <si>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</si>
  <si>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</si>
  <si>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</si>
  <si>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</si>
  <si>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</si>
  <si>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</si>
  <si>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</si>
  <si>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</si>
  <si>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</si>
  <si>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</si>
  <si>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</si>
  <si>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</si>
  <si>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</si>
  <si>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</si>
  <si>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</si>
  <si>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</si>
  <si>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</si>
  <si>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</si>
  <si>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</si>
  <si>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</si>
  <si>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</si>
  <si>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</si>
  <si>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</si>
  <si>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</si>
  <si>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</si>
  <si>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</si>
  <si>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</si>
  <si>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</si>
  <si>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</si>
  <si>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</si>
  <si>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</si>
  <si>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</si>
  <si>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</si>
  <si>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</si>
  <si>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</si>
  <si>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</si>
  <si>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</si>
  <si>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</si>
  <si>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</si>
  <si>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</si>
  <si>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</si>
  <si>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</si>
  <si>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</si>
  <si>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</si>
  <si>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</si>
  <si>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</si>
  <si>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</si>
  <si>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</si>
  <si>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</si>
  <si>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</si>
  <si>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</si>
  <si>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</si>
  <si>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</si>
  <si>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</si>
  <si>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</si>
  <si>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</si>
  <si>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</si>
  <si>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</si>
  <si>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</si>
  <si>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</si>
  <si>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</si>
  <si>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</si>
  <si>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</si>
  <si>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</si>
  <si>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</si>
  <si>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</si>
  <si>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</si>
  <si>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</si>
  <si>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</si>
  <si>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</si>
  <si>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</si>
  <si>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</si>
  <si>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</si>
  <si>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</si>
  <si>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</si>
  <si>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</si>
  <si>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</si>
  <si>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</si>
  <si>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</si>
  <si>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</si>
  <si>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</si>
  <si>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</si>
  <si>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</si>
  <si>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</si>
  <si>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</si>
  <si>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</si>
  <si>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</si>
  <si>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</si>
  <si>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</si>
  <si>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</si>
  <si>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</si>
  <si>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</si>
  <si>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</si>
  <si>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</si>
  <si>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</si>
  <si>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</si>
  <si>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</si>
  <si>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</si>
  <si>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</si>
  <si>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</si>
  <si>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</si>
  <si>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</si>
  <si>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</si>
  <si>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</si>
  <si>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</si>
  <si>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</si>
  <si>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</si>
  <si>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</si>
  <si>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</si>
  <si>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</si>
  <si>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</si>
  <si>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</si>
  <si>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</si>
  <si>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</si>
  <si>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</si>
  <si>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</si>
  <si>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</si>
  <si>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</si>
  <si>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</si>
  <si>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</si>
  <si>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</si>
  <si>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</si>
  <si>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</si>
  <si>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</si>
  <si>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</si>
  <si>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</si>
  <si>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</si>
  <si>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</si>
  <si>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</si>
  <si>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</si>
  <si>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</si>
  <si>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</si>
  <si>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</si>
  <si>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</si>
  <si>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</si>
  <si>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</si>
  <si>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</si>
  <si>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</si>
  <si>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</si>
  <si>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</si>
  <si>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</si>
  <si>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</si>
  <si>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</si>
  <si>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</si>
  <si>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</si>
  <si>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</si>
  <si>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</si>
  <si>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</si>
  <si>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</si>
  <si>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</si>
  <si>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</si>
  <si>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</si>
  <si>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</si>
  <si>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</si>
  <si>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</si>
  <si>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</si>
  <si>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</si>
  <si>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</si>
  <si>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</si>
  <si>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</si>
  <si>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</si>
  <si>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</si>
  <si>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</si>
  <si>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</si>
  <si>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</si>
  <si>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</si>
  <si>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</si>
  <si>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</si>
  <si>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</si>
  <si>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</si>
  <si>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</si>
  <si>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</si>
  <si>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</si>
  <si>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</si>
  <si>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</si>
  <si>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</si>
  <si>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</si>
  <si>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</si>
  <si>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</si>
  <si>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</si>
  <si>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</si>
  <si>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</si>
  <si>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</si>
  <si>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</si>
  <si>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</si>
  <si>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</si>
  <si>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</si>
  <si>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</si>
  <si>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</si>
  <si>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</si>
  <si>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</si>
  <si>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</si>
  <si>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</si>
  <si>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</si>
  <si>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</si>
  <si>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</si>
  <si>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</si>
  <si>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</si>
  <si>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</si>
  <si>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</si>
  <si>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</si>
  <si>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</si>
  <si>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</si>
  <si>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</si>
  <si>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</si>
  <si>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</si>
  <si>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</si>
  <si>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</si>
  <si>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</si>
  <si>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</si>
  <si>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</si>
  <si>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</si>
  <si>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</si>
  <si>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</si>
  <si>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</si>
  <si>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</si>
  <si>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</si>
  <si>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</si>
  <si>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</si>
  <si>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</si>
  <si>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</si>
  <si>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</si>
  <si>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</si>
  <si>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</si>
  <si>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</si>
  <si>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</si>
  <si>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</si>
  <si>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</si>
  <si>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</si>
  <si>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</si>
  <si>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</si>
  <si>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</si>
  <si>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</si>
  <si>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</si>
  <si>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</si>
  <si>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</si>
  <si>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</si>
  <si>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</si>
  <si>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</si>
  <si>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</si>
  <si>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</si>
  <si>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</si>
  <si>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</si>
  <si>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</si>
  <si>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</si>
  <si>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</si>
  <si>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</si>
  <si>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</si>
  <si>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</si>
  <si>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</si>
  <si>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</si>
  <si>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</si>
  <si>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</si>
  <si>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</si>
  <si>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</si>
  <si>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</si>
  <si>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</si>
  <si>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</si>
  <si>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</si>
  <si>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</si>
  <si>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</si>
  <si>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</si>
  <si>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</si>
  <si>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</si>
  <si>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</si>
  <si>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</si>
  <si>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</si>
  <si>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</si>
  <si>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</si>
  <si>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</si>
  <si>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</si>
  <si>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</si>
  <si>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</si>
  <si>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</si>
  <si>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</si>
  <si>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</si>
  <si>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</si>
  <si>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</si>
  <si>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</si>
  <si>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</si>
  <si>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</si>
  <si>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</si>
  <si>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</si>
  <si>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</si>
  <si>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</si>
  <si>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</si>
  <si>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</si>
  <si>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</si>
  <si>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</si>
  <si>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</si>
  <si>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</si>
  <si>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</si>
  <si>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</si>
  <si>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</si>
  <si>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</si>
  <si>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</si>
  <si>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</si>
  <si>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</si>
  <si>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</si>
  <si>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</si>
  <si>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</si>
  <si>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</si>
  <si>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</si>
  <si>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</si>
  <si>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</si>
  <si>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</si>
  <si>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</si>
  <si>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</si>
  <si>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</si>
  <si>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</si>
  <si>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</si>
  <si>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</si>
  <si>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</si>
  <si>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</si>
  <si>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</si>
  <si>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</si>
  <si>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</si>
  <si>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</si>
  <si>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</si>
  <si>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</si>
  <si>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</si>
  <si>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</si>
  <si>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</si>
  <si>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</si>
  <si>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</si>
  <si>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</si>
  <si>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</si>
  <si>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</si>
  <si>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</si>
  <si>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</si>
  <si>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</si>
  <si>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</si>
  <si>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</si>
  <si>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</si>
  <si>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</si>
  <si>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</si>
  <si>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</si>
  <si>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</si>
  <si>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</si>
  <si>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</si>
  <si>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</si>
  <si>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</si>
  <si>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</si>
  <si>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</si>
  <si>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</si>
  <si>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</si>
  <si>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</si>
  <si>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</si>
  <si>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</si>
  <si>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</si>
  <si>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</si>
  <si>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</si>
  <si>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</si>
  <si>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</si>
  <si>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</si>
  <si>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</si>
  <si>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</si>
  <si>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</si>
  <si>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</si>
  <si>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</si>
  <si>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</si>
  <si>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</si>
  <si>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</si>
  <si>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</si>
  <si>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</si>
  <si>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</si>
  <si>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</si>
  <si>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</si>
  <si>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</si>
  <si>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</si>
  <si>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</si>
  <si>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</si>
  <si>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</si>
  <si>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</si>
  <si>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</si>
  <si>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</si>
  <si>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</si>
  <si>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</si>
  <si>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</si>
  <si>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</si>
  <si>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</si>
  <si>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</si>
  <si>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</si>
  <si>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</si>
  <si>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</si>
  <si>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</si>
  <si>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</si>
  <si>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</si>
  <si>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</si>
  <si>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</si>
  <si>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</si>
  <si>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</si>
  <si>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</si>
  <si>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</si>
  <si>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</si>
  <si>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</si>
  <si>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</si>
  <si>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</si>
  <si>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</si>
  <si>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</si>
  <si>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</si>
  <si>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</si>
  <si>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</si>
  <si>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</si>
  <si>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</si>
  <si>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</si>
  <si>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</si>
  <si>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</si>
  <si>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</si>
  <si>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</si>
  <si>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</si>
  <si>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</si>
  <si>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</si>
  <si>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</si>
  <si>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</si>
  <si>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</si>
  <si>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</si>
  <si>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</si>
  <si>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</si>
  <si>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</si>
  <si>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</si>
  <si>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</si>
  <si>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</si>
  <si>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</si>
  <si>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</si>
  <si>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</si>
  <si>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</si>
  <si>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</si>
  <si>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</si>
  <si>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</si>
  <si>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</si>
  <si>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</si>
  <si>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</si>
  <si>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</si>
  <si>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</si>
  <si>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</si>
  <si>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</si>
  <si>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</si>
  <si>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</si>
  <si>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</si>
  <si>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</si>
  <si>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</si>
  <si>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</si>
  <si>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</si>
  <si>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</si>
  <si>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</si>
  <si>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</si>
  <si>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</si>
  <si>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</si>
  <si>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</si>
  <si>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</si>
  <si>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</si>
  <si>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</si>
  <si>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</si>
  <si>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</si>
  <si>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</si>
  <si>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</si>
  <si>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</si>
  <si>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</si>
  <si>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</si>
  <si>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</si>
  <si>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</si>
  <si>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</si>
  <si>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</si>
  <si>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</si>
  <si>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</si>
  <si>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</si>
  <si>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</si>
  <si>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</si>
  <si>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</si>
  <si>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</si>
  <si>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</si>
  <si>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</si>
  <si>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</si>
  <si>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</si>
  <si>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</si>
  <si>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</si>
  <si>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</si>
  <si>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</si>
  <si>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</si>
  <si>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</si>
  <si>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</si>
  <si>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</si>
  <si>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</si>
  <si>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</si>
  <si>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</si>
  <si>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</si>
  <si>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</si>
  <si>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</si>
  <si>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</si>
  <si>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</si>
  <si>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</si>
  <si>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</si>
  <si>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</si>
  <si>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</si>
  <si>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</si>
  <si>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</si>
  <si>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</si>
  <si>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</si>
  <si>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</si>
  <si>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</si>
  <si>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</si>
  <si>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</si>
  <si>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</si>
  <si>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</si>
  <si>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</si>
  <si>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</si>
  <si>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</si>
  <si>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</si>
  <si>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</si>
  <si>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</si>
  <si>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</si>
  <si>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</si>
  <si>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</si>
  <si>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</si>
  <si>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</si>
  <si>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</si>
  <si>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</si>
  <si>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</si>
  <si>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</si>
  <si>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</si>
  <si>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</si>
  <si>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</si>
  <si>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</si>
  <si>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</si>
  <si>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</si>
  <si>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</si>
  <si>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</si>
  <si>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</si>
  <si>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</si>
  <si>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</si>
  <si>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</si>
  <si>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</si>
  <si>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</si>
  <si>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</si>
  <si>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</si>
  <si>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</si>
  <si>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</si>
  <si>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</si>
  <si>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</si>
  <si>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</si>
  <si>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</si>
  <si>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</si>
  <si>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</si>
  <si>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</si>
  <si>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</si>
  <si>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</si>
  <si>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</si>
  <si>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</si>
  <si>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</si>
  <si>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</si>
  <si>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</si>
  <si>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</si>
  <si>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</si>
  <si>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</si>
  <si>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</si>
  <si>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</si>
  <si>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</si>
  <si>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</si>
  <si>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</si>
  <si>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</si>
  <si>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</si>
  <si>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</si>
  <si>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</si>
  <si>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</si>
  <si>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</si>
  <si>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</si>
  <si>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</si>
  <si>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</si>
  <si>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</si>
  <si>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</si>
  <si>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</si>
  <si>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</si>
  <si>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</si>
  <si>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</si>
  <si>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</si>
  <si>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</si>
  <si>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</si>
  <si>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</si>
  <si>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</si>
  <si>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</si>
  <si>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</si>
  <si>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</si>
  <si>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</si>
  <si>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</si>
  <si>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</si>
  <si>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</si>
  <si>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</si>
  <si>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</si>
  <si>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</si>
  <si>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</si>
  <si>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</si>
  <si>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</si>
  <si>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</si>
  <si>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</si>
  <si>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</si>
  <si>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</si>
  <si>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</si>
  <si>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</si>
  <si>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</si>
  <si>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</si>
  <si>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</si>
  <si>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</si>
  <si>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</si>
  <si>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</si>
  <si>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</si>
  <si>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</si>
  <si>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</si>
  <si>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</si>
  <si>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</si>
  <si>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</si>
  <si>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</si>
  <si>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</si>
  <si>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</si>
  <si>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</si>
  <si>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</si>
  <si>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</si>
  <si>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</si>
  <si>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</si>
  <si>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</si>
  <si>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</si>
  <si>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</si>
  <si>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</si>
  <si>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</si>
  <si>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</si>
  <si>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</si>
  <si>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</si>
  <si>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</si>
  <si>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</si>
  <si>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</si>
  <si>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</si>
  <si>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</si>
  <si>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</si>
  <si>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</si>
  <si>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</si>
  <si>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</si>
  <si>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</si>
  <si>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</si>
  <si>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</si>
  <si>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</si>
  <si>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</si>
  <si>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</si>
  <si>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</si>
  <si>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</si>
  <si>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</si>
  <si>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</si>
  <si>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</si>
  <si>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</si>
  <si>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</si>
  <si>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</si>
  <si>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</si>
  <si>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</si>
  <si>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</si>
  <si>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</si>
  <si>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</si>
  <si>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</si>
  <si>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</si>
  <si>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</si>
  <si>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</si>
  <si>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</si>
  <si>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</si>
  <si>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</si>
  <si>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</si>
  <si>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</si>
  <si>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</si>
  <si>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</si>
  <si>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</si>
  <si>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</si>
  <si>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</si>
  <si>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</si>
  <si>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</si>
  <si>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</si>
  <si>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</si>
  <si>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</si>
  <si>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</si>
  <si>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</si>
  <si>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</si>
  <si>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</si>
  <si>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</si>
  <si>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</si>
  <si>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</si>
  <si>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</si>
  <si>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</si>
  <si>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</si>
  <si>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</si>
  <si>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</si>
  <si>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</si>
  <si>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</si>
  <si>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</si>
  <si>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</si>
  <si>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</si>
  <si>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</si>
  <si>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</si>
  <si>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</si>
  <si>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</si>
  <si>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</si>
  <si>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</si>
  <si>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</si>
  <si>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</si>
  <si>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</si>
  <si>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</si>
  <si>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</si>
  <si>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</si>
  <si>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</si>
  <si>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</si>
  <si>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</si>
  <si>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</si>
  <si>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</si>
  <si>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</si>
  <si>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</si>
  <si>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</si>
  <si>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</si>
  <si>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</si>
  <si>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</si>
  <si>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</si>
  <si>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</si>
  <si>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</si>
  <si>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</si>
  <si>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</si>
  <si>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</si>
  <si>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</si>
  <si>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</si>
  <si>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</si>
  <si>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</si>
  <si>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</si>
  <si>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</si>
  <si>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</si>
  <si>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</si>
  <si>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</si>
  <si>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</si>
  <si>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</si>
  <si>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</si>
  <si>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</si>
  <si>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</si>
  <si>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</si>
  <si>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</si>
  <si>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</si>
  <si>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</si>
  <si>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</si>
  <si>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</si>
  <si>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</si>
  <si>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</si>
  <si>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</si>
  <si>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</si>
  <si>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</si>
  <si>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</si>
  <si>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</si>
  <si>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</si>
  <si>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</si>
  <si>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</si>
  <si>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</si>
  <si>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</si>
  <si>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</si>
  <si>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</si>
  <si>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</si>
  <si>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</si>
  <si>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</si>
  <si>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</si>
  <si>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</si>
  <si>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</si>
  <si>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</si>
  <si>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</si>
  <si>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</si>
  <si>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</si>
  <si>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</si>
  <si>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</si>
  <si>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</si>
  <si>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</si>
  <si>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</si>
  <si>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</si>
  <si>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</si>
  <si>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</si>
  <si>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</si>
  <si>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</si>
  <si>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</si>
  <si>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</si>
  <si>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</si>
  <si>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</si>
  <si>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</si>
  <si>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</si>
  <si>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</si>
  <si>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</si>
  <si>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</si>
  <si>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</si>
  <si>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</si>
  <si>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</si>
  <si>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</si>
  <si>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</si>
  <si>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</si>
  <si>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</si>
  <si>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</si>
  <si>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</si>
  <si>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</si>
  <si>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</si>
  <si>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</si>
  <si>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</si>
  <si>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</si>
  <si>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</si>
  <si>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</si>
  <si>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</si>
  <si>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</si>
  <si>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</si>
  <si>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</si>
  <si>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</si>
  <si>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</si>
  <si>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</si>
  <si>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</si>
  <si>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</si>
  <si>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</si>
  <si>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</si>
  <si>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</si>
  <si>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</si>
  <si>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</si>
  <si>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</si>
  <si>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</si>
  <si>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</si>
  <si>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</si>
  <si>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</si>
  <si>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</si>
  <si>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</si>
  <si>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</si>
  <si>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</si>
  <si>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</si>
  <si>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</si>
  <si>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</si>
  <si>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</si>
  <si>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</si>
  <si>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</si>
  <si>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</si>
  <si>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</si>
  <si>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</si>
  <si>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</si>
  <si>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</si>
  <si>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</si>
  <si>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</si>
  <si>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</si>
  <si>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</si>
  <si>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</si>
  <si>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</si>
  <si>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</si>
  <si>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</si>
  <si>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</si>
  <si>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</si>
  <si>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</si>
  <si>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</si>
  <si>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</si>
  <si>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</si>
  <si>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</si>
  <si>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</si>
  <si>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</si>
  <si>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</si>
  <si>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</si>
  <si>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</si>
  <si>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</si>
  <si>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</si>
  <si>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</si>
  <si>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</si>
  <si>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</si>
  <si>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</si>
  <si>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</si>
  <si>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</si>
  <si>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</si>
  <si>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</si>
  <si>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</si>
  <si>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</si>
  <si>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</si>
  <si>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</si>
  <si>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</si>
  <si>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</si>
  <si>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</si>
  <si>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</si>
  <si>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</si>
  <si>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</si>
  <si>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</si>
  <si>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</si>
  <si>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</si>
  <si>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</si>
  <si>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</si>
  <si>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</si>
  <si>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</si>
  <si>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</si>
  <si>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</si>
  <si>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</si>
  <si>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</si>
  <si>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</si>
  <si>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</si>
  <si>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</si>
  <si>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</si>
  <si>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</si>
  <si>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</si>
  <si>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</si>
  <si>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</si>
  <si>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</si>
  <si>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</si>
  <si>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</si>
  <si>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</si>
  <si>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</si>
  <si>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</si>
  <si>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</si>
  <si>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</si>
  <si>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</si>
  <si>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</si>
  <si>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</si>
  <si>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</si>
  <si>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</si>
  <si>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</si>
  <si>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</si>
  <si>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</si>
  <si>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</si>
  <si>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</si>
  <si>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</si>
  <si>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</si>
  <si>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</si>
  <si>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</si>
  <si>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</si>
  <si>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</si>
  <si>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</si>
  <si>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</si>
  <si>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</si>
  <si>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</si>
  <si>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</si>
  <si>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</si>
  <si>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</si>
  <si>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</si>
  <si>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</si>
  <si>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</si>
  <si>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</si>
  <si>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</si>
  <si>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</si>
  <si>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</si>
  <si>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</si>
  <si>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</si>
  <si>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</si>
  <si>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</si>
  <si>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</si>
  <si>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</si>
  <si>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</si>
  <si>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</si>
  <si>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</si>
  <si>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</si>
  <si>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</si>
  <si>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</si>
  <si>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</si>
  <si>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</si>
  <si>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</si>
  <si>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</si>
  <si>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</si>
  <si>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</si>
  <si>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</si>
  <si>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</si>
  <si>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</si>
  <si>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</si>
  <si>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</si>
  <si>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</si>
  <si>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</si>
  <si>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</si>
  <si>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</si>
  <si>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</si>
  <si>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</si>
  <si>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</si>
  <si>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</si>
  <si>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</si>
  <si>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</si>
  <si>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</si>
  <si>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</si>
  <si>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</si>
  <si>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</si>
  <si>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</si>
  <si>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</si>
  <si>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</si>
  <si>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</si>
  <si>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</si>
  <si>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</si>
  <si>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</si>
  <si>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</si>
  <si>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</si>
  <si>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</si>
  <si>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</si>
  <si>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</si>
  <si>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</si>
  <si>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</si>
  <si>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</si>
  <si>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</si>
  <si>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</si>
  <si>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</si>
  <si>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</si>
  <si>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</si>
  <si>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</si>
  <si>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</si>
  <si>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</si>
  <si>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</si>
  <si>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</si>
  <si>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</si>
  <si>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</si>
  <si>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</si>
  <si>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</si>
  <si>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</si>
  <si>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</si>
  <si>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</si>
  <si>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</si>
  <si>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</si>
  <si>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</si>
  <si>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</si>
  <si>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</si>
  <si>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</si>
  <si>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</si>
  <si>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</si>
  <si>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</si>
  <si>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</si>
  <si>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</si>
  <si>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</si>
  <si>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</si>
  <si>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</si>
  <si>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</si>
  <si>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</si>
  <si>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</si>
  <si>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</si>
  <si>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</si>
  <si>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</si>
  <si>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</si>
  <si>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</si>
  <si>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</si>
  <si>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</si>
  <si>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</si>
  <si>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</si>
  <si>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</si>
  <si>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</si>
  <si>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</si>
  <si>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</si>
  <si>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</si>
  <si>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</si>
  <si>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</si>
  <si>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</si>
  <si>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</si>
  <si>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</si>
  <si>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</si>
  <si>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</si>
  <si>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</si>
  <si>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</si>
  <si>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</si>
  <si>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</si>
  <si>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</si>
  <si>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</si>
  <si>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</si>
  <si>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</si>
  <si>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</si>
  <si>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</si>
  <si>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</si>
  <si>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</si>
  <si>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</si>
  <si>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</si>
  <si>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</si>
  <si>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</si>
  <si>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</si>
  <si>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</si>
  <si>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</si>
  <si>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</si>
  <si>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</si>
  <si>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</si>
  <si>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</si>
  <si>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</si>
  <si>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</si>
  <si>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</si>
  <si>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</si>
  <si>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</si>
  <si>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</si>
  <si>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</si>
  <si>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</si>
  <si>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</si>
  <si>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</si>
  <si>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</si>
  <si>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</si>
  <si>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</si>
  <si>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</si>
  <si>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</si>
  <si>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</si>
  <si>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</si>
  <si>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</si>
  <si>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</si>
  <si>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</si>
  <si>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</si>
  <si>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</si>
  <si>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</si>
  <si>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</si>
  <si>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</si>
  <si>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</si>
  <si>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</si>
  <si>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</si>
  <si>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</si>
  <si>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</si>
  <si>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</si>
  <si>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</si>
  <si>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</si>
  <si>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</si>
  <si>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</si>
  <si>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</si>
  <si>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</si>
  <si>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</si>
  <si>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</si>
  <si>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</si>
  <si>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</si>
  <si>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</si>
  <si>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</si>
  <si>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</si>
  <si>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</si>
  <si>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</si>
  <si>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</si>
  <si>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</si>
  <si>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</si>
  <si>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</si>
  <si>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</si>
  <si>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</si>
  <si>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</si>
  <si>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</si>
  <si>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</si>
  <si>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</si>
  <si>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</si>
  <si>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</si>
  <si>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</si>
  <si>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</si>
  <si>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</si>
  <si>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</si>
  <si>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</si>
  <si>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</si>
  <si>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</si>
  <si>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</si>
  <si>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</si>
  <si>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</si>
  <si>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</si>
  <si>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</si>
  <si>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</si>
  <si>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</si>
  <si>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</si>
  <si>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</si>
  <si>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</si>
  <si>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</si>
  <si>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</si>
  <si>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</si>
  <si>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</si>
  <si>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</si>
  <si>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</si>
  <si>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</si>
  <si>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</si>
  <si>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</si>
  <si>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</si>
  <si>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</si>
  <si>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</si>
  <si>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</si>
  <si>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</si>
  <si>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</si>
  <si>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</si>
  <si>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</si>
  <si>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</si>
  <si>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</si>
  <si>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</si>
  <si>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</si>
  <si>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</si>
  <si>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</si>
  <si>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</si>
  <si>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</si>
  <si>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</si>
  <si>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</si>
  <si>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</si>
  <si>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</si>
  <si>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</si>
  <si>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</si>
  <si>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</si>
  <si>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</si>
  <si>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</si>
  <si>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</si>
  <si>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</si>
  <si>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</si>
  <si>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</si>
  <si>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</si>
  <si>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</si>
  <si>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</si>
  <si>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</si>
  <si>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</si>
  <si>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</si>
  <si>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</si>
  <si>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</si>
  <si>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</si>
  <si>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</si>
  <si>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</si>
  <si>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</si>
  <si>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</si>
  <si>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</si>
  <si>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</si>
  <si>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</si>
  <si>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</si>
  <si>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</si>
  <si>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</si>
  <si>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</si>
  <si>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</si>
  <si>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</si>
  <si>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</si>
  <si>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</si>
  <si>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</si>
  <si>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</si>
  <si>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</si>
  <si>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</si>
  <si>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</si>
  <si>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</si>
  <si>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</si>
  <si>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</si>
  <si>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</si>
  <si>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</si>
  <si>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</si>
  <si>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</si>
  <si>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</si>
  <si>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</si>
  <si>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</si>
  <si>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</si>
  <si>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</si>
  <si>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</si>
  <si>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</si>
  <si>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</si>
  <si>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</si>
  <si>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</si>
  <si>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</si>
  <si>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</si>
  <si>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</si>
  <si>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</si>
  <si>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</si>
  <si>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</si>
  <si>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</si>
  <si>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</si>
  <si>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</si>
  <si>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</si>
  <si>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</si>
  <si>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</si>
  <si>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</si>
  <si>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</si>
  <si>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</si>
  <si>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</si>
  <si>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</si>
  <si>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</si>
  <si>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</si>
  <si>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</si>
  <si>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</si>
  <si>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</si>
  <si>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</si>
  <si>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</si>
  <si>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</si>
  <si>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</si>
  <si>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</si>
  <si>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</si>
  <si>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</si>
  <si>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</si>
  <si>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</si>
  <si>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</si>
  <si>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</si>
  <si>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</si>
  <si>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</si>
  <si>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</si>
  <si>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</si>
  <si>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</si>
  <si>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</si>
  <si>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</si>
  <si>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</si>
  <si>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</si>
  <si>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</si>
  <si>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</si>
  <si>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</si>
  <si>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</si>
  <si>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</si>
  <si>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</si>
  <si>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</si>
  <si>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</si>
  <si>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</si>
  <si>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</si>
  <si>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</si>
  <si>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</si>
  <si>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</si>
  <si>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</si>
  <si>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</si>
  <si>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</si>
  <si>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</si>
  <si>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</si>
  <si>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</si>
  <si>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</si>
  <si>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</si>
  <si>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</si>
  <si>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</si>
  <si>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</si>
  <si>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</si>
  <si>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</si>
  <si>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</si>
  <si>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</si>
  <si>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</si>
  <si>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</si>
  <si>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</si>
  <si>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</si>
  <si>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</si>
  <si>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</si>
  <si>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</si>
  <si>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</si>
  <si>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</si>
  <si>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</si>
  <si>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</si>
  <si>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</si>
  <si>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</si>
  <si>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</si>
  <si>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</si>
  <si>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</si>
  <si>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</si>
  <si>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</si>
  <si>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</si>
  <si>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</si>
  <si>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</si>
  <si>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</si>
  <si>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</si>
  <si>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</si>
  <si>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</si>
  <si>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</si>
  <si>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</si>
  <si>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</si>
  <si>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</si>
  <si>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</si>
  <si>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</si>
  <si>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</si>
  <si>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</si>
  <si>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</si>
  <si>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</si>
  <si>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</si>
  <si>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</si>
  <si>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</si>
  <si>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</si>
  <si>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</si>
  <si>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</si>
  <si>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</si>
  <si>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</si>
  <si>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</si>
  <si>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</si>
  <si>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</si>
  <si>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</si>
  <si>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</si>
  <si>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</si>
  <si>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</si>
  <si>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</si>
  <si>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</si>
  <si>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</si>
  <si>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</si>
  <si>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</si>
  <si>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</si>
  <si>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</si>
  <si>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</si>
  <si>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</si>
  <si>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</si>
  <si>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</si>
  <si>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</si>
  <si>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</si>
  <si>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</si>
  <si>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</si>
  <si>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</si>
  <si>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</si>
  <si>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</si>
  <si>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</si>
  <si>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</si>
  <si>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</si>
  <si>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</si>
  <si>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</si>
  <si>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</si>
  <si>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</si>
  <si>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</si>
  <si>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</si>
  <si>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</si>
  <si>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</si>
  <si>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</si>
  <si>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</si>
  <si>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</si>
  <si>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</si>
  <si>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</si>
  <si>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</si>
  <si>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</si>
  <si>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</si>
  <si>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</si>
  <si>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</si>
  <si>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</si>
  <si>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</si>
  <si>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</si>
  <si>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</si>
  <si>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</si>
  <si>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</si>
  <si>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</si>
  <si>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</si>
  <si>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</si>
  <si>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</si>
  <si>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</si>
  <si>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</si>
  <si>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</si>
  <si>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</si>
  <si>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</si>
  <si>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</si>
  <si>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</si>
  <si>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</si>
  <si>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</si>
  <si>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</si>
  <si>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</si>
  <si>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</si>
  <si>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</si>
  <si>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</si>
  <si>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</si>
  <si>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</si>
  <si>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</si>
  <si>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</si>
  <si>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</si>
  <si>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</si>
  <si>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</si>
  <si>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</si>
  <si>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</si>
  <si>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</si>
  <si>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</si>
  <si>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</si>
  <si>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</si>
  <si>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</si>
  <si>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</si>
  <si>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</si>
  <si>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</si>
  <si>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</si>
  <si>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</si>
  <si>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</si>
  <si>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</si>
  <si>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</si>
  <si>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</si>
  <si>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</si>
  <si>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</si>
  <si>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</si>
  <si>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</si>
  <si>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</si>
  <si>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</si>
  <si>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</si>
  <si>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</si>
  <si>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</si>
  <si>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</si>
  <si>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</si>
  <si>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</si>
  <si>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</si>
  <si>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</si>
  <si>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</si>
  <si>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</si>
  <si>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</si>
  <si>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</si>
  <si>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</si>
  <si>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</si>
  <si>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</si>
  <si>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</si>
  <si>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</si>
  <si>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</si>
  <si>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</si>
  <si>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</si>
  <si>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</si>
  <si>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</si>
  <si>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</si>
  <si>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</si>
  <si>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</si>
  <si>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</si>
  <si>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</si>
  <si>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</si>
  <si>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</si>
  <si>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</si>
  <si>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</si>
  <si>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</si>
  <si>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</si>
  <si>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</si>
  <si>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</si>
  <si>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</si>
  <si>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</si>
  <si>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</si>
  <si>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</si>
  <si>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</si>
  <si>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</si>
  <si>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</si>
  <si>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</si>
  <si>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</si>
  <si>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</si>
  <si>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</si>
  <si>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</si>
  <si>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</si>
  <si>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</si>
  <si>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</si>
  <si>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</si>
  <si>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</si>
  <si>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</si>
  <si>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</si>
  <si>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</si>
  <si>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</si>
  <si>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</si>
  <si>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</si>
  <si>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</si>
  <si>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</si>
  <si>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</si>
  <si>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</si>
  <si>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</si>
  <si>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</si>
  <si>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</si>
  <si>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</si>
  <si>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</si>
  <si>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</si>
  <si>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</si>
  <si>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</si>
  <si>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</si>
  <si>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</si>
  <si>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</si>
  <si>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</si>
  <si>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</si>
  <si>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</si>
  <si>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</si>
  <si>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</si>
  <si>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</si>
  <si>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</si>
  <si>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</si>
  <si>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</si>
  <si>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</si>
  <si>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</si>
  <si>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</si>
  <si>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</si>
  <si>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</si>
  <si>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</si>
  <si>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</si>
  <si>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</si>
  <si>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</si>
  <si>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</si>
  <si>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</si>
  <si>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</si>
  <si>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</si>
  <si>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</si>
  <si>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</si>
  <si>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</si>
  <si>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</si>
  <si>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</si>
  <si>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</si>
  <si>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</si>
  <si>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</si>
  <si>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</si>
  <si>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</si>
  <si>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</si>
  <si>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</si>
  <si>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</si>
  <si>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</si>
  <si>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</si>
  <si>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</si>
  <si>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</si>
  <si>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</si>
  <si>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</si>
  <si>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</si>
  <si>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</si>
  <si>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</si>
  <si>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</si>
  <si>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</si>
  <si>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</si>
  <si>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</si>
  <si>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</si>
  <si>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</si>
  <si>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</si>
  <si>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</si>
  <si>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</si>
  <si>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</si>
  <si>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</si>
  <si>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</si>
  <si>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</si>
  <si>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</si>
  <si>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</si>
  <si>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</si>
  <si>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</si>
  <si>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</si>
  <si>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</si>
  <si>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</si>
  <si>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</si>
  <si>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</si>
  <si>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</si>
  <si>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</si>
  <si>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</si>
  <si>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</si>
  <si>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</si>
  <si>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</si>
  <si>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</si>
  <si>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</si>
  <si>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</si>
  <si>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</si>
  <si>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</si>
  <si>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</si>
  <si>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</si>
  <si>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</si>
  <si>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</si>
  <si>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</si>
  <si>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</si>
  <si>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</si>
  <si>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</si>
  <si>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</si>
  <si>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</si>
  <si>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</si>
  <si>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</si>
  <si>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</si>
  <si>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</si>
  <si>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</si>
  <si>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</si>
  <si>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</si>
  <si>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</si>
  <si>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</si>
  <si>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</si>
  <si>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</si>
  <si>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</si>
  <si>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</si>
  <si>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</si>
  <si>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</si>
  <si>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</si>
  <si>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</si>
  <si>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</si>
  <si>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</si>
  <si>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</si>
  <si>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</si>
  <si>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</si>
  <si>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</si>
  <si>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</si>
  <si>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</si>
  <si>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</si>
  <si>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</si>
  <si>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</si>
  <si>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</si>
  <si>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</si>
  <si>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</si>
  <si>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</si>
  <si>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</si>
  <si>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</si>
  <si>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</si>
  <si>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</si>
  <si>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</si>
  <si>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</si>
  <si>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</si>
  <si>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</si>
  <si>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</si>
  <si>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</si>
  <si>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</si>
  <si>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</si>
  <si>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</si>
  <si>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</si>
  <si>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</si>
  <si>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</si>
  <si>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</si>
  <si>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</si>
  <si>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</si>
  <si>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</si>
  <si>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</si>
  <si>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</si>
  <si>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</si>
  <si>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</si>
  <si>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</si>
  <si>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</si>
  <si>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</si>
  <si>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</si>
  <si>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</si>
  <si>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</si>
  <si>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</si>
  <si>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</si>
  <si>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</si>
  <si>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</si>
  <si>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</si>
  <si>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</si>
  <si>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</si>
  <si>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</si>
  <si>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</si>
  <si>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</si>
  <si>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</si>
  <si>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</si>
  <si>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</si>
  <si>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</si>
  <si>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</si>
  <si>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</si>
  <si>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</si>
  <si>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</si>
  <si>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</si>
  <si>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</si>
  <si>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</si>
  <si>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</si>
  <si>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</si>
  <si>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</si>
  <si>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</si>
  <si>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</si>
  <si>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</si>
  <si>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</si>
  <si>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</si>
  <si>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</si>
  <si>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</si>
  <si>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</si>
  <si>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</si>
  <si>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</si>
  <si>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</si>
  <si>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</si>
  <si>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</si>
  <si>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</si>
  <si>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</si>
  <si>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</si>
  <si>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</si>
  <si>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</si>
  <si>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</si>
  <si>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</si>
  <si>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</si>
  <si>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</si>
  <si>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</si>
  <si>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</si>
  <si>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</si>
  <si>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</si>
  <si>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</si>
  <si>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</si>
  <si>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</si>
  <si>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</si>
  <si>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</si>
  <si>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</si>
  <si>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</si>
  <si>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</si>
  <si>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</si>
  <si>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</si>
  <si>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</si>
  <si>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</si>
  <si>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</si>
  <si>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</si>
  <si>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</si>
  <si>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</si>
  <si>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</si>
  <si>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</si>
  <si>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</si>
  <si>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</si>
  <si>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</si>
  <si>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</si>
  <si>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</si>
  <si>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</si>
  <si>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</si>
  <si>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</si>
  <si>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</si>
  <si>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</si>
  <si>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</si>
  <si>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</si>
  <si>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</si>
  <si>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</si>
  <si>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</si>
  <si>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</si>
  <si>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</si>
  <si>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</si>
  <si>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</si>
  <si>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</si>
  <si>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</si>
  <si>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</si>
  <si>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</si>
  <si>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</si>
  <si>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</si>
  <si>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</si>
  <si>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</si>
  <si>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</si>
  <si>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</si>
  <si>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</si>
  <si>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</si>
  <si>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</si>
  <si>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</si>
  <si>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</si>
  <si>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</si>
  <si>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</si>
  <si>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</si>
  <si>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</si>
  <si>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</si>
  <si>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</si>
  <si>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</si>
  <si>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</si>
  <si>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</si>
  <si>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</si>
  <si>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</si>
  <si>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</si>
  <si>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</si>
  <si>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</si>
  <si>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</si>
  <si>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</si>
  <si>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</si>
  <si>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</si>
  <si>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</si>
  <si>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</si>
  <si>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</si>
  <si>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</si>
  <si>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</si>
  <si>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</si>
  <si>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</si>
  <si>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</si>
  <si>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</si>
  <si>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</si>
  <si>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</si>
  <si>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</si>
  <si>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</si>
  <si>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</si>
  <si>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</si>
  <si>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</si>
  <si>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</si>
  <si>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</si>
  <si>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</si>
  <si>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</si>
  <si>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</si>
  <si>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</si>
  <si>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</si>
  <si>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</si>
  <si>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</si>
  <si>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</si>
  <si>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</si>
  <si>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</si>
  <si>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</si>
  <si>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</si>
  <si>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</si>
  <si>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</si>
  <si>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</si>
  <si>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</si>
  <si>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</si>
  <si>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</si>
  <si>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</si>
  <si>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</si>
  <si>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</si>
  <si>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</si>
  <si>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</si>
  <si>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</si>
  <si>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</si>
  <si>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</si>
  <si>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</si>
  <si>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</si>
  <si>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</si>
  <si>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</si>
  <si>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</si>
  <si>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</si>
  <si>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</si>
  <si>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</si>
  <si>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</si>
  <si>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</si>
  <si>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</si>
  <si>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</si>
  <si>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</si>
  <si>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</si>
  <si>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</si>
  <si>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</si>
  <si>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</si>
  <si>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</si>
  <si>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</si>
  <si>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</si>
  <si>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</si>
  <si>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</si>
  <si>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</si>
  <si>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</si>
  <si>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</si>
  <si>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</si>
  <si>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</si>
  <si>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</si>
  <si>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</si>
  <si>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</si>
  <si>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</si>
  <si>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</si>
  <si>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</si>
  <si>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</si>
  <si>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</si>
  <si>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</si>
  <si>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</si>
  <si>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</si>
  <si>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</si>
  <si>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</si>
  <si>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</si>
  <si>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</si>
  <si>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</si>
  <si>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</si>
  <si>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</si>
  <si>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</si>
  <si>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</si>
  <si>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</si>
  <si>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</si>
  <si>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</si>
  <si>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</si>
  <si>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</si>
  <si>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</si>
  <si>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</si>
  <si>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</si>
  <si>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</si>
  <si>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</si>
  <si>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</si>
  <si>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</si>
  <si>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</si>
  <si>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</si>
  <si>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</si>
  <si>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</si>
  <si>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</si>
  <si>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</si>
  <si>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</si>
  <si>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</si>
  <si>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</si>
  <si>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</si>
  <si>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</si>
  <si>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</si>
  <si>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</si>
  <si>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</si>
  <si>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</si>
  <si>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</si>
  <si>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</si>
  <si>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</si>
  <si>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</si>
  <si>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</si>
  <si>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</si>
  <si>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</si>
  <si>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</si>
  <si>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</si>
  <si>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</si>
  <si>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</si>
  <si>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</si>
  <si>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</si>
  <si>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</si>
  <si>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</si>
  <si>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</si>
  <si>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</si>
  <si>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</si>
  <si>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</si>
  <si>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</si>
  <si>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</si>
  <si>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</si>
  <si>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</si>
  <si>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</si>
  <si>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</si>
  <si>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</si>
  <si>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</si>
  <si>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</si>
  <si>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</si>
  <si>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</si>
  <si>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</si>
  <si>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</si>
  <si>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</si>
  <si>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</si>
  <si>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</si>
  <si>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</si>
  <si>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</si>
  <si>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</si>
  <si>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</si>
  <si>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</si>
  <si>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</si>
  <si>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</si>
  <si>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</si>
  <si>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</si>
  <si>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</si>
  <si>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</si>
  <si>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</si>
  <si>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</si>
  <si>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</si>
  <si>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</si>
  <si>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</si>
  <si>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</si>
  <si>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</si>
  <si>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</si>
  <si>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</si>
  <si>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</si>
  <si>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</si>
  <si>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</si>
  <si>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</si>
  <si>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</si>
  <si>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</si>
  <si>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</si>
  <si>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</si>
  <si>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</si>
  <si>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</si>
  <si>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</si>
  <si>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</si>
  <si>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</si>
  <si>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</si>
  <si>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</si>
  <si>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</si>
  <si>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</si>
  <si>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</si>
  <si>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</si>
  <si>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</si>
  <si>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</si>
  <si>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</si>
  <si>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</si>
  <si>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</si>
  <si>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</si>
  <si>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</si>
  <si>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</si>
  <si>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</si>
  <si>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</si>
  <si>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</si>
  <si>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</si>
  <si>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</si>
  <si>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</si>
  <si>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</si>
  <si>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</si>
  <si>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</si>
  <si>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</si>
  <si>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</si>
  <si>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</si>
  <si>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</si>
  <si>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</si>
  <si>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</si>
  <si>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</si>
  <si>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</si>
  <si>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</si>
  <si>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</si>
  <si>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</si>
  <si>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</si>
  <si>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</si>
  <si>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</si>
  <si>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</si>
  <si>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</si>
  <si>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</si>
  <si>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</si>
  <si>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</si>
  <si>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</si>
  <si>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</si>
  <si>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</si>
  <si>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</si>
  <si>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</si>
  <si>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</si>
  <si>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</si>
  <si>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</si>
  <si>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</si>
  <si>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</si>
  <si>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</si>
  <si>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</si>
  <si>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</si>
  <si>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</si>
  <si>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</si>
  <si>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</si>
  <si>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</si>
  <si>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</si>
  <si>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</si>
  <si>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</si>
  <si>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</si>
  <si>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</si>
  <si>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</si>
  <si>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</si>
  <si>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</si>
  <si>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</si>
  <si>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</si>
  <si>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</si>
  <si>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</si>
  <si>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</si>
  <si>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</si>
  <si>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</si>
  <si>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</si>
  <si>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</si>
  <si>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</si>
  <si>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</si>
  <si>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</si>
  <si>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</si>
  <si>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</si>
  <si>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</si>
  <si>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</si>
  <si>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</si>
  <si>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</si>
  <si>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</si>
  <si>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</si>
  <si>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</si>
  <si>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</si>
  <si>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</si>
  <si>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</si>
  <si>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</si>
  <si>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</si>
  <si>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</si>
  <si>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</si>
  <si>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</si>
  <si>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</si>
  <si>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</si>
  <si>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</si>
  <si>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</si>
  <si>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</si>
  <si>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</si>
  <si>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</si>
  <si>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</si>
  <si>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</si>
  <si>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</si>
  <si>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</si>
  <si>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</si>
  <si>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</si>
  <si>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</si>
  <si>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</si>
  <si>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</si>
  <si>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</si>
  <si>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</si>
  <si>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</si>
  <si>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</si>
  <si>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</si>
  <si>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</si>
  <si>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</si>
  <si>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</si>
  <si>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</si>
  <si>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</si>
  <si>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</si>
  <si>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</si>
  <si>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</si>
  <si>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</si>
  <si>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</si>
  <si>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</si>
  <si>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</si>
  <si>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</si>
  <si>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</si>
  <si>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</si>
  <si>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</si>
  <si>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</si>
  <si>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</si>
  <si>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</si>
  <si>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</si>
  <si>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</si>
  <si>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</si>
  <si>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</si>
  <si>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</si>
  <si>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</si>
  <si>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</si>
  <si>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</si>
  <si>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</si>
  <si>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</si>
  <si>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</si>
  <si>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</si>
  <si>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</si>
  <si>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</si>
  <si>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</si>
  <si>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</si>
  <si>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</si>
  <si>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</si>
  <si>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</si>
  <si>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</si>
  <si>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</si>
  <si>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</si>
  <si>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</si>
  <si>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</si>
  <si>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</si>
  <si>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</si>
  <si>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</si>
  <si>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</si>
  <si>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</si>
  <si>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</si>
  <si>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</si>
  <si>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</si>
  <si>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</si>
  <si>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</si>
  <si>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</si>
  <si>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</si>
  <si>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</si>
  <si>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</si>
  <si>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</si>
  <si>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</si>
  <si>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</si>
  <si>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</si>
  <si>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</si>
  <si>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</si>
  <si>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</si>
  <si>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</si>
  <si>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</si>
  <si>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</si>
  <si>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</si>
  <si>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</si>
  <si>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</si>
  <si>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</si>
  <si>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</si>
  <si>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</si>
  <si>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</si>
  <si>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</si>
  <si>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</si>
  <si>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</si>
  <si>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</si>
  <si>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</si>
  <si>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</si>
  <si>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</si>
  <si>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</si>
  <si>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</si>
  <si>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</si>
  <si>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</si>
  <si>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</si>
  <si>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</si>
  <si>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</si>
  <si>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</si>
  <si>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</si>
  <si>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</si>
  <si>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</si>
  <si>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</si>
  <si>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</si>
  <si>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</si>
  <si>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</si>
  <si>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</si>
  <si>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</si>
  <si>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</si>
  <si>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</si>
  <si>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</si>
  <si>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</si>
  <si>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</si>
  <si>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</si>
  <si>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</si>
  <si>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</si>
  <si>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</si>
  <si>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</si>
  <si>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</si>
  <si>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</si>
  <si>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</si>
  <si>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</si>
  <si>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</si>
  <si>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</si>
  <si>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</si>
  <si>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</si>
  <si>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</si>
  <si>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</si>
  <si>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</si>
  <si>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</si>
  <si>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</si>
  <si>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</si>
  <si>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</si>
  <si>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</si>
  <si>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</si>
  <si>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</si>
  <si>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</si>
  <si>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</si>
  <si>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</si>
  <si>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</si>
  <si>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</si>
  <si>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</si>
  <si>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</si>
  <si>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</si>
  <si>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</si>
  <si>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</si>
  <si>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</si>
  <si>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</si>
  <si>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</si>
  <si>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</si>
  <si>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</si>
  <si>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</si>
  <si>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</si>
  <si>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</si>
  <si>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</si>
  <si>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</si>
  <si>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</si>
  <si>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</si>
  <si>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</si>
  <si>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</si>
  <si>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</si>
  <si>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</si>
  <si>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</si>
  <si>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</si>
  <si>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</si>
  <si>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</si>
  <si>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</si>
  <si>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</si>
  <si>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</si>
  <si>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</si>
  <si>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</si>
  <si>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</si>
  <si>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</si>
  <si>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</si>
  <si>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</si>
  <si>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</si>
  <si>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</si>
  <si>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</si>
  <si>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</si>
  <si>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</si>
  <si>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</si>
  <si>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</si>
  <si>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</si>
  <si>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</si>
  <si>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</si>
  <si>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</si>
  <si>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</si>
  <si>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</si>
  <si>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</si>
  <si>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</si>
  <si>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</si>
  <si>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</si>
  <si>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</si>
  <si>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</si>
  <si>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</si>
  <si>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</si>
  <si>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</si>
  <si>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</si>
  <si>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</si>
  <si>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</si>
  <si>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</si>
  <si>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</si>
  <si>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</si>
  <si>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</si>
  <si>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</si>
  <si>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</si>
  <si>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</si>
  <si>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</si>
  <si>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</si>
  <si>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</si>
  <si>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</si>
  <si>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</si>
  <si>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</si>
  <si>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</si>
  <si>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</si>
  <si>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</si>
  <si>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</si>
  <si>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</si>
  <si>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</si>
  <si>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</si>
  <si>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</si>
  <si>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</si>
  <si>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</si>
  <si>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</si>
  <si>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</si>
  <si>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</si>
  <si>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</si>
  <si>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</si>
  <si>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</si>
  <si>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</si>
  <si>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</si>
  <si>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</si>
  <si>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</si>
  <si>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</si>
  <si>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</si>
  <si>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</si>
  <si>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</si>
  <si>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</si>
  <si>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</si>
  <si>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</si>
  <si>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</si>
  <si>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</si>
  <si>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</si>
  <si>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</si>
  <si>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</si>
  <si>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</si>
  <si>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</si>
  <si>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</si>
  <si>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</si>
  <si>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</si>
  <si>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</si>
  <si>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</si>
  <si>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</si>
  <si>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</si>
  <si>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</si>
  <si>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</si>
  <si>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</si>
  <si>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</si>
  <si>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</si>
  <si>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</si>
  <si>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</si>
  <si>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</si>
  <si>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</si>
  <si>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</si>
  <si>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</si>
  <si>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</si>
  <si>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</si>
  <si>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</si>
  <si>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</si>
  <si>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</si>
  <si>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</si>
  <si>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</si>
  <si>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</si>
  <si>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</si>
  <si>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</si>
  <si>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</si>
  <si>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</si>
  <si>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</si>
  <si>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</si>
  <si>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</si>
  <si>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</si>
  <si>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</si>
  <si>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</si>
  <si>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</si>
  <si>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</si>
  <si>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</si>
  <si>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</si>
  <si>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</si>
  <si>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</si>
  <si>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</si>
  <si>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</si>
  <si>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</si>
  <si>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</si>
  <si>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</si>
  <si>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</si>
  <si>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</si>
  <si>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</si>
  <si>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</si>
  <si>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</si>
  <si>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</si>
  <si>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</si>
  <si>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</si>
  <si>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</si>
  <si>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</si>
  <si>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</si>
  <si>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</si>
  <si>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</si>
  <si>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</si>
  <si>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</si>
  <si>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</si>
  <si>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</si>
  <si>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</si>
  <si>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</si>
  <si>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</si>
  <si>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</si>
  <si>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</si>
  <si>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</si>
  <si>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</si>
  <si>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</si>
  <si>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</si>
  <si>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</si>
  <si>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</si>
  <si>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</si>
  <si>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</si>
  <si>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</si>
  <si>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</si>
  <si>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</si>
  <si>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</si>
  <si>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</si>
  <si>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</si>
  <si>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</si>
  <si>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</si>
  <si>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</si>
  <si>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</si>
  <si>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</si>
  <si>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</si>
  <si>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</si>
  <si>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</si>
  <si>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</si>
  <si>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</si>
  <si>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</si>
  <si>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</si>
  <si>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</si>
  <si>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</si>
  <si>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</si>
  <si>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</si>
  <si>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</si>
  <si>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</si>
  <si>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</si>
  <si>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</si>
  <si>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</si>
  <si>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</si>
  <si>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</si>
  <si>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</si>
  <si>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</si>
  <si>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</si>
  <si>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</si>
  <si>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</si>
  <si>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</si>
  <si>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</si>
  <si>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</si>
  <si>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</si>
  <si>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</si>
  <si>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</si>
  <si>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</si>
  <si>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</si>
  <si>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</si>
  <si>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</si>
  <si>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</si>
  <si>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</si>
  <si>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</si>
  <si>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</si>
  <si>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</si>
  <si>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</si>
  <si>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</si>
  <si>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</si>
  <si>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</si>
  <si>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</si>
  <si>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</si>
  <si>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</si>
  <si>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</si>
  <si>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</si>
  <si>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</si>
  <si>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</si>
  <si>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</si>
  <si>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</si>
  <si>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</si>
  <si>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</si>
  <si>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</si>
  <si>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</si>
  <si>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</si>
  <si>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</si>
  <si>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</si>
  <si>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</si>
  <si>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</si>
  <si>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</si>
  <si>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</si>
  <si>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</si>
  <si>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</si>
  <si>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</si>
  <si>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</si>
  <si>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</si>
  <si>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</si>
  <si>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</si>
  <si>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</si>
  <si>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</si>
  <si>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</si>
  <si>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</si>
  <si>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</si>
  <si>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</si>
  <si>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</si>
  <si>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</si>
  <si>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</si>
  <si>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</si>
  <si>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</si>
  <si>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</si>
  <si>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</si>
  <si>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</si>
  <si>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</si>
  <si>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</si>
  <si>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</si>
  <si>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</si>
  <si>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</si>
  <si>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</si>
  <si>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</si>
  <si>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</si>
  <si>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</si>
  <si>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</si>
  <si>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</si>
  <si>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</si>
  <si>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</si>
  <si>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</si>
  <si>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</si>
  <si>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</si>
  <si>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</si>
  <si>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</si>
  <si>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</si>
  <si>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</si>
  <si>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</si>
  <si>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</si>
  <si>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</si>
  <si>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</si>
  <si>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</si>
  <si>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</si>
  <si>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</si>
  <si>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</si>
  <si>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</si>
  <si>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</si>
  <si>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</si>
  <si>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</si>
  <si>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</si>
  <si>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</si>
  <si>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</si>
  <si>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</si>
  <si>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</si>
  <si>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</si>
  <si>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</si>
  <si>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</si>
  <si>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</si>
  <si>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</si>
  <si>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</si>
  <si>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</si>
  <si>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</si>
  <si>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</si>
  <si>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</si>
  <si>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</si>
  <si>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</si>
  <si>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</si>
  <si>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</si>
  <si>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</si>
  <si>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</si>
  <si>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</si>
  <si>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</si>
  <si>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</si>
  <si>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</si>
  <si>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</si>
  <si>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</si>
  <si>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</si>
  <si>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</si>
  <si>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</si>
  <si>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</si>
  <si>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</si>
  <si>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</si>
  <si>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</si>
  <si>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</si>
  <si>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</si>
  <si>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</si>
  <si>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</si>
  <si>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</si>
  <si>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</si>
  <si>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</si>
  <si>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</si>
  <si>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</si>
  <si>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</si>
  <si>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</si>
  <si>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</si>
  <si>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</si>
  <si>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</si>
  <si>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</si>
  <si>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</si>
  <si>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</si>
  <si>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</si>
  <si>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</si>
  <si>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</si>
  <si>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</si>
  <si>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</si>
  <si>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</si>
  <si>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</si>
  <si>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</si>
  <si>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</si>
  <si>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</si>
  <si>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</si>
  <si>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</si>
  <si>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</si>
  <si>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</si>
  <si>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</si>
  <si>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</si>
  <si>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</si>
  <si>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</si>
  <si>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</si>
  <si>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</si>
  <si>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</si>
  <si>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</si>
  <si>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</si>
  <si>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</si>
  <si>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</si>
  <si>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</si>
  <si>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</si>
  <si>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</si>
  <si>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</si>
  <si>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</si>
  <si>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</si>
  <si>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</si>
  <si>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</si>
  <si>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</si>
  <si>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</si>
  <si>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</si>
  <si>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</si>
  <si>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</si>
  <si>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</si>
  <si>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</si>
  <si>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</si>
  <si>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</si>
  <si>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</si>
  <si>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</si>
  <si>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</si>
  <si>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</si>
  <si>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</si>
  <si>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</si>
  <si>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</si>
  <si>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</si>
  <si>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</si>
  <si>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</si>
  <si>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</si>
  <si>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</si>
  <si>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</si>
  <si>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</si>
  <si>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</si>
  <si>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</si>
  <si>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</si>
  <si>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</si>
  <si>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</si>
  <si>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</si>
  <si>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</si>
  <si>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</si>
  <si>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</si>
  <si>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</si>
  <si>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</si>
  <si>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</si>
  <si>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</si>
  <si>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</si>
  <si>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</si>
  <si>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</si>
  <si>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</si>
  <si>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</si>
  <si>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</si>
  <si>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</si>
  <si>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</si>
  <si>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</si>
  <si>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</si>
  <si>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</si>
  <si>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</si>
  <si>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</si>
  <si>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</si>
  <si>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</si>
  <si>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</si>
  <si>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</si>
  <si>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</si>
  <si>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</si>
  <si>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</si>
  <si>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</si>
  <si>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</si>
  <si>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</si>
  <si>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</si>
  <si>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</si>
  <si>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</si>
  <si>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</si>
  <si>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</si>
  <si>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</si>
  <si>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</si>
  <si>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</si>
  <si>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</si>
  <si>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</si>
  <si>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</si>
  <si>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</si>
  <si>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</si>
  <si>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</si>
  <si>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</si>
  <si>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</si>
  <si>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</si>
  <si>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</si>
  <si>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</si>
  <si>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</si>
  <si>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</si>
  <si>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</si>
  <si>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</si>
  <si>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</si>
  <si>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</si>
  <si>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</si>
  <si>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</si>
  <si>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</si>
  <si>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</si>
  <si>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</si>
  <si>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</si>
  <si>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</si>
  <si>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</si>
  <si>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</si>
  <si>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</si>
  <si>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</si>
  <si>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</si>
  <si>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</si>
  <si>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</si>
  <si>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</si>
  <si>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</si>
  <si>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</si>
  <si>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</si>
  <si>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</si>
  <si>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</si>
  <si>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</si>
  <si>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</si>
  <si>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</si>
  <si>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</si>
  <si>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</si>
  <si>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</si>
  <si>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</si>
  <si>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</si>
  <si>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</si>
  <si>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</si>
  <si>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</si>
  <si>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</si>
  <si>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</si>
  <si>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</si>
  <si>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</si>
  <si>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</si>
  <si>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</si>
  <si>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</si>
  <si>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</si>
  <si>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</si>
  <si>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</si>
  <si>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</si>
  <si>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</si>
  <si>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</si>
  <si>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</si>
  <si>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</si>
  <si>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</si>
  <si>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</si>
  <si>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</si>
  <si>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</si>
  <si>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</si>
  <si>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</si>
  <si>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</si>
  <si>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</si>
  <si>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</si>
  <si>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</si>
  <si>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</si>
  <si>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</si>
  <si>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</si>
  <si>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</si>
  <si>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</si>
  <si>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</si>
  <si>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</si>
  <si>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</si>
  <si>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</si>
  <si>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</si>
  <si>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</si>
  <si>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</si>
  <si>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</si>
  <si>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</si>
  <si>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</si>
  <si>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</si>
  <si>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</si>
  <si>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</si>
  <si>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</si>
  <si>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</si>
  <si>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</si>
  <si>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</si>
  <si>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</si>
  <si>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</si>
  <si>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</si>
  <si>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</si>
  <si>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</si>
  <si>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</si>
  <si>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</si>
  <si>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</si>
  <si>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</si>
  <si>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</si>
  <si>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</si>
  <si>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</si>
  <si>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</si>
  <si>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</si>
  <si>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</si>
  <si>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</si>
  <si>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</si>
  <si>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</si>
  <si>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</si>
  <si>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</si>
  <si>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</si>
  <si>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</si>
  <si>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</si>
  <si>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</si>
  <si>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</si>
  <si>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</si>
  <si>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</si>
  <si>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</si>
  <si>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</si>
  <si>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</si>
  <si>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</si>
  <si>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</si>
  <si>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</si>
  <si>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</si>
  <si>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</si>
  <si>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</si>
  <si>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</si>
  <si>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</si>
  <si>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</si>
  <si>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</si>
  <si>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</si>
  <si>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</si>
  <si>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</si>
  <si>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</si>
  <si>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</si>
  <si>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</si>
  <si>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</si>
  <si>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</si>
  <si>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</si>
  <si>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</si>
  <si>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</si>
  <si>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</si>
  <si>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</si>
  <si>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</si>
  <si>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</si>
  <si>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</si>
  <si>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</si>
  <si>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</si>
  <si>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</si>
  <si>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</si>
  <si>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</si>
  <si>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</si>
  <si>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</si>
  <si>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</si>
  <si>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</si>
  <si>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</si>
  <si>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</si>
  <si>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</si>
  <si>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</si>
  <si>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</si>
  <si>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</si>
  <si>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</si>
  <si>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</si>
  <si>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</si>
  <si>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</si>
  <si>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</si>
  <si>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</si>
  <si>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</si>
  <si>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</si>
  <si>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</si>
  <si>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</si>
  <si>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</si>
  <si>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</si>
  <si>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</si>
  <si>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</si>
  <si>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</si>
  <si>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</si>
  <si>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</si>
  <si>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</si>
  <si>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</si>
  <si>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</si>
  <si>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</si>
  <si>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</si>
  <si>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</si>
  <si>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</si>
  <si>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</si>
  <si>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</si>
  <si>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</si>
  <si>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</si>
  <si>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</si>
  <si>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</si>
  <si>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</si>
  <si>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</si>
  <si>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</si>
  <si>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</si>
  <si>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</si>
  <si>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</si>
  <si>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</si>
  <si>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</si>
  <si>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</si>
  <si>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</si>
  <si>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</si>
  <si>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</si>
  <si>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</si>
  <si>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</si>
  <si>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</si>
  <si>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</si>
  <si>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</si>
  <si>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</si>
  <si>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</si>
  <si>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</si>
  <si>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</si>
  <si>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</si>
  <si>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</si>
  <si>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</si>
  <si>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</si>
  <si>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</si>
  <si>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</si>
  <si>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</si>
  <si>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</si>
  <si>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</si>
  <si>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</si>
  <si>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</si>
  <si>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</si>
  <si>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</si>
  <si>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</si>
  <si>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</si>
  <si>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</si>
  <si>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</si>
  <si>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</si>
  <si>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</si>
  <si>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</si>
  <si>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</si>
  <si>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</si>
  <si>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</si>
  <si>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</si>
  <si>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</si>
  <si>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</si>
  <si>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</si>
  <si>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</si>
  <si>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</si>
  <si>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</si>
  <si>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</si>
  <si>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</si>
  <si>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</si>
  <si>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</si>
  <si>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</si>
  <si>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</si>
  <si>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</si>
  <si>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</si>
  <si>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</si>
  <si>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</si>
  <si>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</si>
  <si>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</si>
  <si>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</si>
  <si>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</si>
  <si>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</si>
  <si>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</si>
  <si>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</si>
  <si>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</si>
  <si>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</si>
  <si>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</si>
  <si>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</si>
  <si>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</si>
  <si>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</si>
  <si>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</si>
  <si>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</si>
  <si>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</si>
  <si>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</si>
  <si>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</si>
  <si>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</si>
  <si>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</si>
  <si>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</si>
  <si>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</si>
  <si>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</si>
  <si>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</si>
  <si>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</si>
  <si>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</si>
  <si>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</si>
  <si>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</si>
  <si>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</si>
  <si>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</si>
  <si>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</si>
  <si>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</si>
  <si>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</si>
  <si>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</si>
  <si>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</si>
  <si>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</si>
  <si>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</si>
  <si>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</si>
  <si>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</si>
  <si>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</si>
  <si>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</si>
  <si>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</si>
  <si>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</si>
  <si>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</si>
  <si>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</si>
  <si>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</si>
  <si>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</si>
  <si>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</si>
  <si>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</si>
  <si>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</si>
  <si>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</si>
  <si>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</si>
  <si>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</si>
  <si>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</si>
  <si>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</si>
  <si>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</si>
  <si>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</si>
  <si>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</si>
  <si>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</si>
  <si>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</si>
  <si>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</si>
  <si>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</si>
  <si>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</si>
  <si>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</si>
  <si>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</si>
  <si>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</si>
  <si>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</si>
  <si>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</si>
  <si>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</si>
  <si>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</si>
  <si>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</si>
  <si>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</si>
  <si>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</si>
  <si>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</si>
  <si>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</si>
  <si>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</si>
  <si>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</si>
  <si>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</si>
  <si>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</si>
  <si>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</si>
  <si>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</si>
  <si>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</si>
  <si>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</si>
  <si>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</si>
  <si>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</si>
  <si>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</si>
  <si>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</si>
  <si>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</si>
  <si>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</si>
  <si>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</si>
  <si>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</si>
  <si>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</si>
  <si>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</si>
  <si>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</si>
  <si>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</si>
  <si>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</si>
  <si>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</si>
  <si>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</si>
  <si>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</si>
  <si>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</si>
  <si>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</si>
  <si>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</si>
  <si>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</si>
  <si>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</si>
  <si>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</si>
  <si>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</si>
  <si>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</si>
  <si>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</si>
  <si>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</si>
  <si>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</si>
  <si>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</si>
  <si>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</si>
  <si>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</si>
  <si>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</si>
  <si>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</si>
  <si>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</si>
  <si>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</si>
  <si>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</si>
  <si>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</si>
  <si>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</si>
  <si>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</si>
  <si>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</si>
  <si>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</si>
  <si>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</si>
  <si>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</si>
  <si>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</si>
  <si>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</si>
  <si>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</si>
  <si>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</si>
  <si>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</si>
  <si>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</si>
  <si>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</si>
  <si>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</si>
  <si>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</si>
  <si>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</si>
  <si>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</si>
  <si>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</si>
  <si>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</si>
  <si>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</si>
  <si>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</si>
  <si>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</si>
  <si>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</si>
  <si>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</si>
  <si>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</si>
  <si>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</si>
  <si>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</si>
  <si>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</si>
  <si>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</si>
  <si>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</si>
  <si>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</si>
  <si>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</si>
  <si>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</si>
  <si>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</si>
  <si>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</si>
  <si>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</si>
  <si>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</si>
  <si>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</si>
  <si>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</si>
  <si>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</si>
  <si>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</si>
  <si>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</si>
  <si>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</si>
  <si>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</si>
  <si>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</si>
  <si>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</si>
  <si>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</si>
  <si>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</si>
  <si>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</si>
  <si>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</si>
  <si>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</si>
  <si>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</si>
  <si>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</si>
  <si>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</si>
  <si>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</si>
  <si>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</si>
  <si>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</si>
  <si>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</si>
  <si>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</si>
  <si>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</si>
  <si>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</si>
  <si>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</si>
  <si>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</si>
  <si>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</si>
  <si>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</si>
  <si>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</si>
  <si>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</si>
  <si>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</si>
  <si>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</si>
  <si>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</si>
  <si>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</si>
  <si>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</si>
  <si>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</si>
  <si>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</si>
  <si>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</si>
  <si>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</si>
  <si>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</si>
  <si>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</si>
  <si>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</si>
  <si>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</si>
  <si>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</si>
  <si>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</si>
  <si>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</si>
  <si>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</si>
  <si>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</si>
  <si>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</si>
  <si>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</si>
  <si>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</si>
  <si>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</si>
  <si>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</si>
  <si>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</si>
  <si>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</si>
  <si>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</si>
  <si>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</si>
  <si>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</si>
  <si>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</si>
  <si>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</si>
  <si>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</si>
  <si>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</si>
  <si>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</si>
  <si>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</si>
  <si>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</si>
  <si>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</si>
  <si>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</si>
  <si>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</si>
  <si>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</si>
  <si>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</si>
  <si>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</si>
  <si>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</si>
  <si>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</si>
  <si>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</si>
  <si>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</si>
  <si>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</si>
  <si>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</si>
  <si>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</si>
  <si>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</si>
  <si>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</si>
  <si>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</si>
  <si>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</si>
  <si>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</si>
  <si>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</si>
  <si>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</si>
  <si>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</si>
  <si>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</si>
  <si>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</si>
  <si>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</si>
  <si>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</si>
  <si>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</si>
  <si>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</si>
  <si>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</si>
  <si>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</si>
  <si>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</si>
  <si>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</si>
  <si>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</si>
  <si>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</si>
  <si>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</si>
  <si>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</si>
  <si>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</si>
  <si>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</si>
  <si>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</si>
  <si>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</si>
  <si>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</si>
  <si>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</si>
  <si>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</si>
  <si>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</si>
  <si>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</si>
  <si>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</si>
  <si>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</si>
  <si>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</si>
  <si>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</si>
  <si>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</si>
  <si>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</si>
  <si>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</si>
  <si>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</si>
  <si>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</si>
  <si>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</si>
  <si>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</si>
  <si>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</si>
  <si>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</si>
  <si>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</si>
  <si>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</si>
  <si>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</si>
  <si>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</si>
  <si>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</si>
  <si>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</si>
  <si>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</si>
  <si>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</si>
  <si>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</si>
  <si>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</si>
  <si>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</si>
  <si>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</si>
  <si>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</si>
  <si>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</si>
  <si>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</si>
  <si>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</si>
  <si>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</si>
  <si>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</si>
  <si>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</si>
  <si>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</si>
  <si>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</si>
  <si>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</si>
  <si>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</si>
  <si>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</si>
  <si>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</si>
  <si>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</si>
  <si>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</si>
  <si>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</si>
  <si>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</si>
  <si>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</si>
  <si>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</si>
  <si>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</si>
  <si>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</si>
  <si>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</si>
  <si>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</si>
  <si>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</si>
  <si>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</si>
  <si>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</si>
  <si>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</si>
  <si>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</si>
  <si>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</si>
  <si>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</si>
  <si>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</si>
  <si>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</si>
  <si>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</si>
  <si>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</si>
  <si>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</si>
  <si>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</si>
  <si>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</si>
  <si>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</si>
  <si>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</si>
  <si>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</si>
  <si>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</si>
  <si>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</si>
  <si>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</si>
  <si>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</si>
  <si>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</si>
  <si>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</si>
  <si>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</si>
  <si>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</si>
  <si>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</si>
  <si>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</si>
  <si>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</si>
  <si>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</si>
  <si>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</si>
  <si>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</si>
  <si>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</si>
  <si>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</si>
  <si>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</si>
  <si>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</si>
  <si>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</si>
  <si>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</si>
  <si>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</si>
  <si>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</si>
  <si>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</si>
  <si>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</si>
  <si>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</si>
  <si>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</si>
  <si>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</si>
  <si>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</si>
  <si>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</si>
  <si>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</si>
  <si>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</si>
  <si>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</si>
  <si>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</si>
  <si>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</si>
  <si>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</si>
  <si>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</si>
  <si>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</si>
  <si>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</si>
  <si>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</si>
  <si>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</si>
  <si>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</si>
  <si>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</si>
  <si>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</si>
  <si>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</si>
  <si>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</si>
  <si>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</si>
  <si>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</si>
  <si>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</si>
  <si>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</si>
  <si>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</si>
  <si>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</si>
  <si>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</si>
  <si>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</si>
  <si>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</si>
  <si>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</si>
  <si>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</si>
  <si>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</si>
  <si>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</si>
  <si>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</si>
  <si>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</si>
  <si>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</si>
  <si>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</si>
  <si>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</si>
  <si>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</si>
  <si>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</si>
  <si>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</si>
  <si>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</si>
  <si>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</si>
  <si>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</si>
  <si>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</si>
  <si>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</si>
  <si>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</si>
  <si>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</si>
  <si>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</si>
  <si>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</si>
  <si>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</si>
  <si>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</si>
  <si>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</si>
  <si>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</si>
  <si>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</si>
  <si>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</si>
  <si>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</si>
  <si>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</si>
  <si>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</si>
  <si>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</si>
  <si>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</si>
  <si>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</si>
  <si>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</si>
  <si>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</si>
  <si>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</si>
  <si>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</si>
  <si>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</si>
  <si>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</si>
  <si>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</si>
  <si>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</si>
  <si>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</si>
  <si>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</si>
  <si>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</si>
  <si>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</si>
  <si>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</si>
  <si>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</si>
  <si>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</si>
  <si>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</si>
  <si>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</si>
  <si>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</si>
  <si>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</si>
  <si>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</si>
  <si>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</si>
  <si>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</si>
  <si>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</si>
  <si>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</si>
  <si>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</si>
  <si>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</si>
  <si>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</si>
  <si>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</si>
  <si>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</si>
  <si>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</si>
  <si>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</si>
  <si>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</si>
  <si>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</si>
  <si>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</si>
  <si>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</si>
  <si>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</si>
  <si>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</si>
  <si>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</si>
  <si>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</si>
  <si>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</si>
  <si>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</si>
  <si>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</si>
  <si>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</si>
  <si>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</si>
  <si>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</si>
  <si>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</si>
  <si>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</si>
  <si>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</si>
  <si>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</si>
  <si>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</si>
  <si>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</si>
  <si>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</si>
  <si>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</si>
  <si>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</si>
  <si>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</si>
  <si>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</si>
  <si>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</si>
  <si>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</si>
  <si>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</si>
  <si>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</si>
  <si>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</si>
  <si>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</si>
  <si>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</si>
  <si>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</si>
  <si>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</si>
  <si>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</si>
  <si>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</si>
  <si>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</si>
  <si>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</si>
  <si>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</si>
  <si>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</si>
  <si>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</si>
  <si>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</si>
  <si>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</si>
  <si>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</si>
  <si>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</si>
  <si>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</si>
  <si>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</si>
  <si>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</si>
  <si>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</si>
  <si>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</si>
  <si>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</si>
  <si>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</si>
  <si>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</si>
  <si>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</si>
  <si>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</si>
  <si>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</si>
  <si>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</si>
  <si>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</si>
  <si>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</si>
  <si>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</si>
  <si>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</si>
  <si>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</si>
  <si>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</si>
  <si>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</si>
  <si>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</si>
  <si>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</si>
  <si>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</si>
  <si>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</si>
  <si>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</si>
  <si>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</si>
  <si>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</si>
  <si>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</si>
  <si>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</si>
  <si>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</si>
  <si>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</si>
  <si>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</si>
  <si>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</si>
  <si>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</si>
  <si>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</si>
  <si>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</si>
  <si>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</si>
  <si>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</si>
  <si>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</si>
  <si>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</si>
  <si>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</si>
  <si>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</si>
  <si>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</si>
  <si>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</si>
  <si>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</si>
  <si>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</si>
  <si>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</si>
  <si>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</si>
  <si>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</si>
  <si>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</si>
  <si>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</si>
  <si>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</si>
  <si>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</si>
  <si>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</si>
  <si>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</si>
  <si>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</si>
  <si>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</si>
  <si>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</si>
  <si>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</si>
  <si>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</si>
  <si>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</si>
  <si>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</si>
  <si>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</si>
  <si>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</si>
  <si>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</si>
  <si>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</si>
  <si>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</si>
  <si>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</si>
  <si>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</si>
  <si>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</si>
  <si>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</si>
  <si>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</si>
  <si>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</si>
  <si>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</si>
  <si>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</si>
  <si>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</si>
  <si>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</si>
  <si>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</si>
  <si>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</si>
  <si>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</si>
  <si>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</si>
  <si>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</si>
  <si>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</si>
  <si>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</si>
  <si>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</si>
  <si>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</si>
  <si>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</si>
  <si>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</si>
  <si>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</si>
  <si>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</si>
  <si>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</si>
  <si>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</si>
  <si>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</si>
  <si>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</si>
  <si>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</si>
  <si>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</si>
  <si>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</si>
  <si>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</si>
  <si>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</si>
  <si>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</si>
  <si>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</si>
  <si>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</si>
  <si>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</si>
  <si>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</si>
  <si>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</si>
  <si>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</si>
  <si>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</si>
  <si>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</si>
  <si>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</si>
  <si>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</si>
  <si>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</si>
  <si>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</si>
  <si>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</si>
  <si>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</si>
  <si>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</si>
  <si>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</si>
  <si>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</si>
  <si>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</si>
  <si>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</si>
  <si>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</si>
  <si>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</si>
  <si>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</si>
  <si>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</si>
  <si>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</si>
  <si>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</si>
  <si>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</si>
  <si>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</si>
  <si>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</si>
  <si>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</si>
  <si>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</si>
  <si>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</si>
  <si>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</si>
  <si>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</si>
  <si>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</si>
  <si>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</si>
  <si>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</si>
  <si>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</si>
  <si>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</si>
  <si>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</si>
  <si>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</si>
  <si>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</si>
  <si>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</si>
  <si>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</si>
  <si>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</si>
  <si>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</si>
  <si>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</si>
  <si>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</si>
  <si>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</si>
  <si>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</si>
  <si>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</si>
  <si>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</si>
  <si>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</si>
  <si>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</si>
  <si>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</si>
  <si>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</si>
  <si>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</si>
  <si>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</si>
  <si>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</si>
  <si>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</si>
  <si>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</si>
  <si>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</si>
  <si>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</si>
  <si>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</si>
  <si>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</si>
  <si>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</si>
  <si>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</si>
  <si>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</si>
  <si>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</si>
  <si>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</si>
  <si>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</si>
  <si>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</si>
  <si>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</si>
  <si>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</si>
  <si>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</si>
  <si>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</si>
  <si>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</si>
  <si>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</si>
  <si>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</si>
  <si>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</si>
  <si>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</si>
  <si>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</si>
  <si>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</si>
  <si>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</si>
  <si>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</si>
  <si>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</si>
  <si>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</si>
  <si>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</si>
  <si>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</si>
  <si>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</si>
  <si>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</si>
  <si>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</si>
  <si>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</si>
  <si>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</si>
  <si>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</si>
  <si>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</si>
  <si>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</si>
  <si>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</si>
  <si>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</si>
  <si>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</si>
  <si>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</si>
  <si>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</si>
  <si>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</si>
  <si>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</si>
  <si>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</si>
  <si>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</si>
  <si>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</si>
  <si>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</si>
  <si>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</si>
  <si>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</si>
  <si>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</si>
  <si>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</si>
  <si>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</si>
  <si>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</si>
  <si>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</si>
  <si>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</si>
  <si>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</si>
  <si>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</si>
  <si>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</si>
  <si>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</si>
  <si>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</si>
  <si>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</si>
  <si>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</si>
  <si>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</si>
  <si>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</si>
  <si>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</si>
  <si>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</si>
  <si>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</si>
  <si>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</si>
  <si>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</si>
  <si>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</si>
  <si>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</si>
  <si>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</si>
  <si>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</si>
  <si>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</si>
  <si>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</si>
  <si>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</si>
  <si>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</si>
  <si>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</si>
  <si>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</si>
  <si>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</si>
  <si>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</si>
  <si>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</si>
  <si>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</si>
  <si>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</si>
  <si>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</si>
  <si>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</si>
  <si>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</si>
  <si>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</si>
  <si>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</si>
  <si>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</si>
  <si>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</si>
  <si>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</si>
  <si>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</si>
  <si>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</si>
  <si>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</si>
  <si>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</si>
  <si>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</si>
  <si>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</si>
  <si>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</si>
  <si>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</si>
  <si>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</si>
  <si>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</si>
  <si>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</si>
  <si>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</si>
  <si>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</si>
  <si>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</si>
  <si>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</si>
  <si>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</si>
  <si>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</si>
  <si>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</si>
  <si>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</si>
  <si>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</si>
  <si>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</si>
  <si>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</si>
  <si>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</si>
  <si>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</si>
  <si>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</si>
  <si>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</si>
  <si>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</si>
  <si>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</si>
  <si>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</si>
  <si>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</si>
  <si>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</si>
  <si>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</si>
  <si>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</si>
  <si>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</si>
  <si>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</si>
  <si>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</si>
  <si>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</si>
  <si>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</si>
  <si>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</si>
  <si>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</si>
  <si>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</si>
  <si>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</si>
  <si>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</si>
  <si>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</si>
  <si>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</si>
  <si>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</si>
  <si>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</si>
  <si>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</si>
  <si>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</si>
  <si>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</si>
  <si>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</si>
  <si>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</si>
  <si>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</si>
  <si>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</si>
  <si>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</si>
  <si>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</si>
  <si>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</si>
  <si>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</si>
  <si>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</si>
  <si>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</si>
  <si>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</si>
  <si>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</si>
  <si>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</si>
  <si>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</si>
  <si>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</si>
  <si>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</si>
  <si>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</si>
  <si>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</si>
  <si>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</si>
  <si>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</si>
  <si>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</si>
  <si>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</si>
  <si>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</si>
  <si>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</si>
  <si>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</si>
  <si>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</si>
  <si>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</si>
  <si>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</si>
  <si>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</si>
  <si>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</si>
  <si>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</si>
  <si>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</si>
  <si>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</si>
  <si>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</si>
  <si>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</si>
  <si>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</si>
  <si>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</si>
  <si>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</si>
  <si>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</si>
  <si>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</si>
  <si>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</si>
  <si>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</si>
  <si>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</si>
  <si>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</si>
  <si>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</si>
  <si>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</si>
  <si>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</si>
  <si>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</si>
  <si>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</si>
  <si>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</si>
  <si>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</si>
  <si>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</si>
  <si>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</si>
  <si>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</si>
  <si>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</si>
  <si>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</si>
  <si>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</si>
  <si>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</si>
  <si>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</si>
  <si>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</si>
  <si>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</si>
  <si>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</si>
  <si>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</si>
  <si>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</si>
  <si>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</si>
  <si>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</si>
  <si>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</si>
  <si>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</si>
  <si>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</si>
  <si>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</si>
  <si>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</si>
  <si>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</si>
  <si>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</si>
  <si>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</si>
  <si>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</si>
  <si>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</si>
  <si>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</si>
  <si>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</si>
  <si>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</si>
  <si>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</si>
  <si>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</si>
  <si>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</si>
  <si>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</si>
  <si>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</si>
  <si>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</si>
  <si>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</si>
  <si>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</si>
  <si>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</si>
  <si>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</si>
  <si>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</si>
  <si>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</si>
  <si>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</si>
  <si>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</si>
  <si>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</si>
  <si>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</si>
  <si>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</si>
  <si>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</si>
  <si>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</si>
  <si>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</si>
  <si>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</si>
  <si>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</si>
  <si>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</si>
  <si>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</si>
  <si>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</si>
  <si>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</si>
  <si>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</si>
  <si>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</si>
  <si>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</si>
  <si>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</si>
  <si>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</si>
  <si>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</si>
  <si>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</si>
  <si>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</si>
  <si>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</si>
  <si>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</si>
  <si>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</si>
  <si>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</si>
  <si>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</si>
  <si>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</si>
  <si>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</si>
  <si>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</si>
  <si>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</si>
  <si>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</si>
  <si>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</si>
  <si>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</si>
  <si>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</si>
  <si>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</si>
  <si>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</si>
  <si>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</si>
  <si>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</si>
  <si>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</si>
  <si>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</si>
  <si>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</si>
  <si>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</si>
  <si>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</si>
  <si>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</si>
  <si>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</si>
  <si>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</si>
  <si>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</si>
  <si>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</si>
  <si>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</si>
  <si>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</si>
  <si>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</si>
  <si>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</si>
  <si>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</si>
  <si>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</si>
  <si>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</si>
  <si>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</si>
  <si>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</si>
  <si>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</si>
  <si>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</si>
  <si>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</si>
  <si>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</si>
  <si>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</si>
  <si>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</si>
  <si>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</si>
  <si>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</si>
  <si>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</si>
  <si>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</si>
  <si>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</si>
  <si>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</si>
  <si>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</si>
  <si>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</si>
  <si>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</si>
  <si>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</si>
  <si>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</si>
  <si>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</si>
  <si>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</si>
  <si>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</si>
  <si>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</si>
  <si>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</si>
  <si>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</si>
  <si>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</si>
  <si>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</si>
  <si>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</si>
  <si>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</si>
  <si>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</si>
  <si>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</si>
  <si>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</si>
  <si>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</si>
  <si>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</si>
  <si>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</si>
  <si>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</si>
  <si>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</si>
  <si>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</si>
  <si>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</si>
  <si>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</si>
  <si>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</si>
  <si>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</si>
  <si>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</si>
  <si>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</si>
  <si>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</si>
  <si>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</si>
  <si>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</si>
  <si>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</si>
  <si>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</si>
  <si>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</si>
  <si>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</si>
  <si>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</si>
  <si>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</si>
  <si>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</si>
  <si>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</si>
  <si>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</si>
  <si>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</si>
  <si>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</si>
  <si>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</si>
  <si>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</si>
  <si>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</si>
  <si>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</si>
  <si>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</si>
  <si>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</si>
  <si>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</si>
  <si>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</si>
  <si>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</si>
  <si>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</si>
  <si>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</si>
  <si>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</si>
  <si>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</si>
  <si>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</si>
  <si>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</si>
  <si>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</si>
  <si>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</si>
  <si>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</si>
  <si>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</si>
  <si>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</si>
  <si>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</si>
  <si>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</si>
  <si>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</si>
  <si>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</si>
  <si>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</si>
  <si>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</si>
  <si>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</si>
  <si>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</si>
  <si>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</si>
  <si>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</si>
  <si>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</si>
  <si>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</si>
  <si>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</si>
  <si>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</si>
  <si>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</si>
  <si>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</si>
  <si>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</si>
  <si>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</si>
  <si>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</si>
  <si>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</si>
  <si>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</si>
  <si>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</si>
  <si>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</si>
  <si>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</si>
  <si>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</si>
  <si>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</si>
  <si>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</si>
  <si>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</si>
  <si>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</si>
  <si>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</si>
  <si>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</si>
  <si>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</si>
  <si>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</si>
  <si>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</si>
  <si>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</si>
  <si>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</si>
  <si>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</si>
  <si>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</si>
  <si>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</si>
  <si>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</si>
  <si>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</si>
  <si>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</si>
  <si>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</si>
  <si>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</si>
  <si>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</si>
  <si>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</si>
  <si>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</si>
  <si>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</si>
  <si>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</si>
  <si>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</si>
  <si>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</si>
  <si>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</si>
  <si>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</si>
  <si>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</si>
  <si>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</si>
  <si>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</si>
  <si>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</si>
  <si>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</si>
  <si>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</si>
  <si>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</si>
  <si>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</si>
  <si>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</si>
  <si>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</si>
  <si>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</si>
  <si>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</si>
  <si>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</si>
  <si>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</si>
  <si>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</si>
  <si>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</si>
  <si>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</si>
  <si>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</si>
  <si>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</si>
  <si>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</si>
  <si>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</si>
  <si>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</si>
  <si>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</si>
  <si>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</si>
  <si>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</si>
  <si>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</si>
  <si>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</si>
  <si>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</si>
  <si>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</si>
  <si>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</si>
  <si>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</si>
  <si>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</si>
  <si>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</si>
  <si>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</si>
  <si>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</si>
  <si>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</si>
  <si>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</si>
  <si>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</si>
  <si>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</si>
  <si>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</si>
  <si>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</si>
  <si>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</si>
  <si>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</si>
  <si>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</si>
  <si>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</si>
  <si>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</si>
  <si>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</si>
  <si>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</si>
  <si>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</si>
  <si>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</si>
  <si>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</si>
  <si>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</si>
  <si>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</si>
  <si>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</si>
  <si>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</si>
  <si>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</si>
  <si>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</si>
  <si>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</si>
  <si>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</si>
  <si>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</si>
  <si>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</si>
  <si>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</si>
  <si>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</si>
  <si>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</si>
  <si>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</si>
  <si>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</si>
  <si>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</si>
  <si>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</si>
  <si>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</si>
  <si>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</si>
  <si>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</si>
  <si>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</si>
  <si>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</si>
  <si>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</si>
  <si>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</si>
  <si>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</si>
  <si>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</si>
  <si>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</si>
  <si>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</si>
  <si>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</si>
  <si>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</si>
  <si>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</si>
  <si>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</si>
  <si>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</si>
  <si>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</si>
  <si>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</si>
  <si>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</si>
  <si>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</si>
  <si>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</si>
  <si>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</si>
  <si>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</si>
  <si>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</si>
  <si>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</si>
  <si>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</si>
  <si>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</si>
  <si>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</si>
  <si>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</si>
  <si>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</si>
  <si>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</si>
  <si>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</si>
  <si>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</si>
  <si>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</si>
  <si>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</si>
  <si>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</si>
  <si>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</si>
  <si>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</si>
  <si>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</si>
  <si>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</si>
  <si>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</si>
  <si>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</si>
  <si>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</si>
  <si>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</si>
  <si>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</si>
  <si>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</si>
  <si>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</si>
  <si>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</si>
  <si>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</si>
  <si>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</si>
  <si>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</si>
  <si>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</si>
  <si>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</si>
  <si>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</si>
  <si>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</si>
  <si>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</si>
  <si>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</si>
  <si>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</si>
  <si>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</si>
  <si>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</si>
  <si>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</si>
  <si>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</si>
  <si>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</si>
  <si>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</si>
  <si>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</si>
  <si>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</si>
  <si>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</si>
  <si>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</si>
  <si>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</si>
  <si>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</si>
  <si>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</si>
  <si>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</si>
  <si>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</si>
  <si>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</si>
  <si>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</si>
  <si>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</si>
  <si>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</si>
  <si>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</si>
  <si>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</si>
  <si>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</si>
  <si>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</si>
  <si>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</si>
  <si>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</si>
  <si>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</si>
  <si>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</si>
  <si>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</si>
  <si>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</si>
  <si>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</si>
  <si>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</si>
  <si>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</si>
  <si>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</si>
  <si>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</si>
  <si>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</si>
  <si>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</si>
  <si>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</si>
  <si>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</si>
  <si>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</si>
  <si>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</si>
  <si>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</si>
  <si>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</si>
  <si>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</si>
  <si>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</si>
  <si>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</si>
  <si>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</si>
  <si>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</si>
  <si>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</si>
  <si>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</si>
  <si>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</si>
  <si>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</si>
  <si>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</si>
  <si>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</si>
  <si>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</si>
  <si>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</si>
  <si>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</si>
  <si>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</si>
  <si>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</si>
  <si>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</si>
  <si>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</si>
  <si>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</si>
  <si>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</si>
  <si>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</si>
  <si>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</si>
  <si>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</si>
  <si>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</si>
  <si>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</si>
  <si>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</si>
  <si>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</si>
  <si>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</si>
  <si>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</si>
  <si>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</si>
  <si>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</si>
  <si>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</si>
  <si>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</si>
  <si>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</si>
  <si>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</si>
  <si>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</si>
  <si>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</si>
  <si>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</si>
  <si>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</si>
  <si>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</si>
  <si>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</si>
  <si>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</si>
  <si>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</si>
  <si>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</si>
  <si>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</si>
  <si>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</si>
  <si>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</si>
  <si>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</si>
  <si>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</si>
  <si>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</si>
  <si>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</si>
  <si>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</si>
  <si>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</si>
  <si>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</si>
  <si>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</si>
  <si>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</si>
  <si>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</si>
  <si>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</si>
  <si>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</si>
  <si>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</si>
  <si>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</si>
  <si>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</si>
  <si>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</si>
  <si>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</si>
  <si>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</si>
  <si>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</si>
  <si>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</si>
  <si>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</si>
  <si>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</si>
  <si>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</si>
  <si>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</si>
  <si>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</si>
  <si>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</si>
  <si>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</si>
  <si>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</si>
  <si>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</si>
  <si>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</si>
  <si>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</si>
  <si>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</si>
  <si>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</si>
  <si>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</si>
  <si>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</si>
  <si>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</si>
  <si>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</si>
  <si>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</si>
  <si>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</si>
  <si>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</si>
  <si>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</si>
  <si>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</si>
  <si>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</si>
  <si>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</si>
  <si>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</si>
  <si>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</si>
  <si>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</si>
  <si>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</si>
  <si>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</si>
  <si>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</si>
  <si>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</si>
  <si>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</si>
  <si>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</si>
  <si>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</si>
  <si>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</si>
  <si>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</si>
  <si>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</si>
  <si>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</si>
  <si>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</si>
  <si>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</si>
  <si>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</si>
  <si>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</si>
  <si>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</si>
  <si>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</si>
  <si>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</si>
  <si>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</si>
  <si>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</si>
  <si>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</si>
  <si>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</si>
  <si>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</si>
  <si>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</si>
  <si>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</si>
  <si>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</si>
  <si>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</si>
  <si>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</si>
  <si>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</si>
  <si>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</si>
  <si>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</si>
  <si>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</si>
  <si>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</si>
  <si>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</si>
  <si>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</si>
  <si>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</si>
  <si>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</si>
  <si>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</si>
  <si>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</si>
  <si>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</si>
  <si>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</si>
  <si>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</si>
  <si>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</si>
  <si>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</si>
  <si>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</si>
  <si>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</si>
  <si>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</si>
  <si>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</si>
  <si>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</si>
  <si>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</si>
  <si>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</si>
  <si>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</si>
  <si>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</si>
  <si>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</si>
  <si>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</si>
  <si>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</si>
  <si>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</si>
  <si>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</si>
  <si>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</si>
  <si>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</si>
  <si>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</si>
  <si>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</si>
  <si>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</si>
  <si>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</si>
  <si>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</si>
  <si>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</si>
  <si>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</si>
  <si>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</si>
  <si>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</si>
  <si>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</si>
  <si>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</si>
  <si>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</si>
  <si>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</si>
  <si>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</si>
  <si>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</si>
  <si>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</si>
  <si>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</si>
  <si>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</si>
  <si>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</si>
  <si>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</si>
  <si>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</si>
  <si>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</si>
  <si>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</si>
  <si>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</si>
  <si>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</si>
  <si>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</si>
  <si>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</si>
  <si>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</si>
  <si>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</si>
  <si>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</si>
  <si>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</si>
  <si>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</si>
  <si>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</si>
  <si>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</si>
  <si>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</si>
  <si>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</si>
  <si>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</si>
  <si>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</si>
  <si>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</si>
  <si>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</si>
  <si>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</si>
  <si>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</si>
  <si>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</si>
  <si>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</si>
  <si>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</si>
  <si>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</si>
  <si>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</si>
  <si>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</si>
  <si>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</si>
  <si>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</si>
  <si>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</si>
  <si>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</si>
  <si>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</si>
  <si>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</si>
  <si>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</si>
  <si>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</si>
  <si>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</si>
  <si>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</si>
  <si>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</si>
  <si>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</si>
  <si>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</si>
  <si>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</si>
  <si>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</si>
  <si>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</si>
  <si>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</si>
  <si>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</si>
  <si>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</si>
  <si>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</si>
  <si>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</si>
  <si>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</si>
  <si>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</si>
  <si>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</si>
  <si>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</si>
  <si>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</si>
  <si>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</si>
  <si>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</si>
  <si>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</si>
  <si>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</si>
  <si>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</si>
  <si>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</si>
  <si>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</si>
  <si>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</si>
  <si>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</si>
  <si>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</si>
  <si>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</si>
  <si>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</si>
  <si>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</si>
  <si>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</si>
  <si>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</si>
  <si>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</si>
  <si>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</si>
  <si>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</si>
  <si>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</si>
  <si>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</si>
  <si>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</si>
  <si>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</si>
  <si>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</si>
  <si>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</si>
  <si>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</si>
  <si>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</si>
  <si>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</si>
  <si>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</si>
  <si>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</si>
  <si>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</si>
  <si>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</si>
  <si>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</si>
  <si>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</si>
  <si>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</si>
  <si>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</si>
  <si>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</si>
  <si>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</si>
  <si>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</si>
  <si>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</si>
  <si>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</si>
  <si>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</si>
  <si>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</si>
  <si>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</si>
  <si>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</si>
  <si>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</si>
  <si>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</si>
  <si>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</si>
  <si>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</si>
  <si>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</si>
  <si>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</si>
  <si>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</si>
  <si>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</si>
  <si>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</si>
  <si>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</si>
  <si>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</si>
  <si>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</si>
  <si>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</si>
  <si>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</si>
  <si>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</si>
  <si>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</si>
  <si>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</si>
  <si>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</si>
  <si>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</si>
  <si>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</si>
  <si>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</si>
  <si>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</si>
  <si>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</si>
  <si>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</si>
  <si>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</si>
  <si>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</si>
  <si>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</si>
  <si>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</si>
  <si>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</si>
  <si>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</si>
  <si>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</si>
  <si>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</si>
  <si>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</si>
  <si>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</si>
  <si>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</si>
  <si>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</si>
  <si>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</si>
  <si>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</si>
  <si>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</si>
  <si>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</si>
  <si>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</si>
  <si>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</si>
  <si>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</si>
  <si>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</si>
  <si>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</si>
  <si>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</si>
  <si>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</si>
  <si>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</si>
  <si>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</si>
  <si>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</si>
  <si>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</si>
  <si>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</si>
  <si>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</si>
  <si>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</si>
  <si>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</si>
  <si>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</si>
  <si>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</si>
  <si>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</si>
  <si>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</si>
  <si>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</si>
  <si>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</si>
  <si>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</si>
  <si>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</si>
  <si>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</si>
  <si>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</si>
  <si>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</si>
  <si>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</si>
  <si>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</si>
  <si>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</si>
  <si>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</si>
  <si>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</si>
  <si>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</si>
  <si>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</si>
  <si>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</si>
  <si>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</si>
  <si>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</si>
  <si>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</si>
  <si>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</si>
  <si>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</si>
  <si>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</si>
  <si>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</si>
  <si>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</si>
  <si>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</si>
  <si>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</si>
  <si>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</si>
  <si>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</si>
  <si>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</si>
  <si>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</si>
  <si>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</si>
  <si>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</si>
  <si>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</si>
  <si>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</si>
  <si>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</si>
  <si>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</si>
  <si>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</si>
  <si>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</si>
  <si>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</si>
  <si>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</si>
  <si>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</si>
  <si>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</si>
  <si>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</si>
  <si>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</si>
  <si>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</si>
  <si>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</si>
  <si>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</si>
  <si>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</si>
  <si>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</si>
  <si>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</si>
  <si>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</si>
  <si>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</si>
  <si>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</si>
  <si>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</si>
  <si>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</si>
  <si>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</si>
  <si>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</si>
  <si>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</si>
  <si>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</si>
  <si>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</si>
  <si>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</si>
  <si>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</si>
  <si>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</si>
  <si>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</si>
  <si>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</si>
  <si>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</si>
  <si>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</si>
  <si>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</si>
  <si>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</si>
  <si>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</si>
  <si>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</si>
  <si>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</si>
  <si>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</si>
  <si>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</si>
  <si>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</si>
  <si>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</si>
  <si>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</si>
  <si>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</si>
  <si>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</si>
  <si>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</si>
  <si>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</si>
  <si>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</si>
  <si>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</si>
  <si>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</si>
  <si>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</si>
  <si>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</si>
  <si>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</si>
  <si>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</si>
  <si>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</si>
  <si>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</si>
  <si>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</si>
  <si>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</si>
  <si>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</si>
  <si>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</si>
  <si>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</si>
  <si>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</si>
  <si>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</si>
  <si>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</si>
  <si>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</si>
  <si>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</si>
  <si>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</si>
  <si>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</si>
  <si>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</si>
  <si>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</si>
  <si>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</si>
  <si>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</si>
  <si>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</si>
  <si>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</si>
  <si>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</si>
  <si>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</si>
  <si>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</si>
  <si>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</si>
  <si>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</si>
  <si>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</si>
  <si>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</si>
  <si>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</si>
  <si>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</si>
  <si>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</si>
  <si>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</si>
  <si>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</si>
  <si>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</si>
  <si>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</si>
  <si>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</si>
  <si>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</si>
  <si>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</si>
  <si>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</si>
  <si>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</si>
  <si>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</si>
  <si>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</si>
  <si>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</si>
  <si>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</si>
  <si>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</si>
  <si>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</si>
  <si>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</si>
  <si>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</si>
  <si>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</si>
  <si>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</si>
  <si>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</si>
  <si>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</si>
  <si>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</si>
  <si>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</si>
  <si>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</si>
  <si>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</si>
  <si>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</si>
  <si>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</si>
  <si>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</si>
  <si>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</si>
  <si>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</si>
  <si>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</si>
  <si>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</si>
  <si>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</si>
  <si>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</si>
  <si>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</si>
  <si>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</si>
  <si>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</si>
  <si>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</si>
  <si>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</si>
  <si>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</si>
  <si>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</si>
  <si>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</si>
  <si>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</si>
  <si>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</si>
  <si>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</si>
  <si>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</si>
  <si>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</si>
  <si>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</si>
  <si>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</si>
  <si>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</si>
  <si>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</si>
  <si>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</si>
  <si>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</si>
  <si>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</si>
  <si>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</si>
  <si>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</si>
  <si>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</si>
  <si>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</si>
  <si>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</si>
  <si>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</si>
  <si>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</si>
  <si>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</si>
  <si>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</si>
  <si>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</si>
  <si>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</si>
  <si>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</si>
  <si>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</si>
  <si>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</si>
  <si>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</si>
  <si>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</si>
  <si>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</si>
  <si>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</si>
  <si>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</si>
  <si>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</si>
  <si>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</si>
  <si>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</si>
  <si>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</si>
  <si>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</si>
  <si>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</si>
  <si>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</si>
  <si>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</si>
  <si>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</si>
  <si>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</si>
  <si>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</si>
  <si>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</si>
  <si>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</si>
  <si>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</si>
  <si>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</si>
  <si>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</si>
  <si>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</si>
  <si>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</si>
  <si>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</si>
  <si>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</si>
  <si>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</si>
  <si>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</si>
  <si>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</si>
  <si>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</si>
  <si>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</si>
  <si>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</si>
  <si>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</si>
  <si>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</si>
  <si>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</si>
  <si>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</si>
  <si>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</si>
  <si>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</si>
  <si>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</si>
  <si>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</si>
  <si>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</si>
  <si>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</si>
  <si>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</si>
  <si>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</si>
  <si>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</si>
  <si>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</si>
  <si>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</si>
  <si>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</si>
  <si>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</si>
  <si>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</si>
  <si>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</si>
  <si>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</si>
  <si>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</si>
  <si>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</si>
  <si>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</si>
  <si>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</si>
  <si>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</si>
  <si>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</si>
  <si>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</si>
  <si>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</si>
  <si>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</si>
  <si>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</si>
  <si>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</si>
  <si>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</si>
  <si>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</si>
  <si>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</si>
  <si>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</si>
  <si>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</si>
  <si>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</si>
  <si>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</si>
  <si>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</si>
  <si>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</si>
  <si>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</si>
  <si>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</si>
  <si>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</si>
  <si>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</si>
  <si>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</si>
  <si>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</si>
  <si>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</si>
  <si>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</si>
  <si>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</si>
  <si>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</si>
  <si>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</si>
  <si>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</si>
  <si>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</si>
  <si>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</si>
  <si>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</si>
  <si>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</si>
  <si>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</si>
  <si>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</si>
  <si>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</si>
  <si>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</si>
  <si>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</si>
  <si>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</si>
  <si>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</si>
  <si>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</si>
  <si>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</si>
  <si>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</si>
  <si>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</si>
  <si>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</si>
  <si>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</si>
  <si>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</si>
  <si>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</si>
  <si>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</si>
  <si>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</si>
  <si>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</si>
  <si>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</si>
  <si>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</si>
  <si>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</si>
  <si>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</si>
  <si>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</si>
  <si>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</si>
  <si>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</si>
  <si>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</si>
  <si>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</si>
  <si>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</si>
  <si>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</si>
  <si>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</si>
  <si>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</si>
  <si>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</si>
  <si>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</si>
  <si>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</si>
  <si>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</si>
  <si>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</si>
  <si>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</si>
  <si>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</si>
  <si>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</si>
  <si>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</si>
  <si>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</si>
  <si>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</si>
  <si>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</si>
  <si>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</si>
  <si>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</si>
  <si>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</si>
  <si>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</si>
  <si>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</si>
  <si>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</si>
  <si>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</si>
  <si>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</si>
  <si>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</si>
  <si>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</si>
  <si>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</si>
  <si>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</si>
  <si>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</si>
  <si>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</si>
  <si>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</si>
  <si>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</si>
  <si>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</si>
  <si>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</si>
  <si>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</si>
  <si>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</si>
  <si>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</si>
  <si>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</si>
  <si>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</si>
  <si>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</si>
  <si>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</si>
  <si>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</si>
  <si>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</si>
  <si>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</si>
  <si>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</si>
  <si>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</si>
  <si>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</si>
  <si>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</si>
  <si>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</si>
  <si>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</si>
  <si>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</si>
  <si>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</si>
  <si>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</si>
  <si>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</si>
  <si>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</si>
  <si>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</si>
  <si>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</si>
  <si>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</si>
  <si>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</si>
  <si>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</si>
  <si>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</si>
  <si>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</si>
  <si>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</si>
  <si>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</si>
  <si>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</si>
  <si>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</si>
  <si>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</si>
  <si>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</si>
  <si>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</si>
  <si>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</si>
  <si>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</si>
  <si>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</si>
  <si>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</si>
  <si>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</si>
  <si>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</si>
  <si>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</si>
  <si>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</si>
  <si>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</si>
  <si>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</si>
  <si>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</si>
  <si>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</si>
  <si>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</si>
  <si>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</si>
  <si>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</si>
  <si>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</si>
  <si>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</si>
  <si>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</si>
  <si>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</si>
  <si>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</si>
  <si>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</si>
  <si>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</si>
  <si>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</si>
  <si>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</si>
  <si>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</si>
  <si>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</si>
  <si>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</si>
  <si>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</si>
  <si>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</si>
  <si>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</si>
  <si>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</si>
  <si>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</si>
  <si>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</si>
  <si>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</si>
  <si>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</si>
  <si>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</si>
  <si>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</si>
  <si>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</si>
  <si>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</si>
  <si>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</si>
  <si>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</si>
  <si>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</si>
  <si>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</si>
  <si>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</si>
  <si>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</si>
  <si>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</si>
  <si>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</si>
  <si>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</si>
  <si>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</si>
  <si>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</si>
  <si>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</si>
  <si>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</si>
  <si>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</si>
  <si>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</si>
  <si>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</si>
  <si>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</si>
  <si>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</si>
  <si>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</si>
  <si>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</si>
  <si>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</si>
  <si>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</si>
  <si>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</si>
  <si>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</si>
  <si>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</si>
  <si>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</si>
  <si>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</si>
  <si>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</si>
  <si>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</si>
  <si>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</si>
  <si>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</si>
  <si>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</si>
  <si>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</si>
  <si>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</si>
  <si>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</si>
  <si>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</si>
  <si>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</si>
  <si>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</si>
  <si>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</si>
  <si>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</si>
  <si>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</si>
  <si>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</si>
  <si>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</si>
  <si>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</si>
  <si>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</si>
  <si>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</si>
  <si>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</si>
  <si>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</si>
  <si>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</si>
  <si>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</si>
  <si>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</si>
  <si>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</si>
  <si>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</si>
  <si>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</si>
  <si>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</si>
  <si>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</si>
  <si>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</si>
  <si>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</si>
  <si>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</si>
  <si>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</si>
  <si>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</si>
  <si>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</si>
  <si>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</si>
  <si>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</si>
  <si>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</si>
  <si>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</si>
  <si>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</si>
  <si>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</si>
  <si>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</si>
  <si>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</si>
  <si>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</si>
  <si>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</si>
  <si>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</si>
  <si>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</si>
  <si>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</si>
  <si>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</si>
  <si>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</si>
  <si>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</si>
  <si>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</si>
  <si>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</si>
  <si>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</si>
  <si>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</si>
  <si>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</si>
  <si>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</si>
  <si>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</si>
  <si>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</si>
  <si>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</si>
  <si>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</si>
  <si>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</si>
  <si>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</si>
  <si>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</si>
  <si>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</si>
  <si>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</si>
  <si>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</si>
  <si>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</si>
  <si>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</si>
  <si>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</si>
  <si>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</si>
  <si>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</si>
  <si>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</si>
  <si>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</si>
  <si>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</si>
  <si>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</si>
  <si>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</si>
  <si>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</si>
  <si>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</si>
  <si>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</si>
  <si>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</si>
  <si>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</si>
  <si>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</si>
  <si>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</si>
  <si>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</si>
  <si>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</si>
  <si>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</si>
  <si>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</si>
  <si>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</si>
  <si>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</si>
  <si>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</si>
  <si>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</si>
  <si>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</si>
  <si>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</si>
  <si>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</si>
  <si>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</si>
  <si>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</si>
  <si>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</si>
  <si>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</si>
  <si>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</si>
  <si>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</si>
  <si>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</si>
  <si>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</si>
  <si>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</si>
  <si>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</si>
  <si>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</si>
  <si>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</si>
  <si>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</si>
  <si>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</si>
  <si>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</si>
  <si>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</si>
  <si>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</si>
  <si>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</si>
  <si>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</si>
  <si>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</si>
  <si>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</si>
  <si>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</si>
  <si>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</si>
  <si>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</si>
  <si>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</si>
  <si>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</si>
  <si>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</si>
  <si>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</si>
  <si>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</si>
  <si>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</si>
  <si>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</si>
  <si>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</si>
  <si>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</si>
  <si>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</si>
  <si>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</si>
  <si>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</si>
  <si>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</si>
  <si>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</si>
  <si>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</si>
  <si>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</si>
  <si>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</si>
  <si>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</si>
  <si>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</si>
  <si>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</si>
  <si>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</si>
  <si>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</si>
  <si>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</si>
  <si>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</si>
  <si>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</si>
  <si>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</si>
  <si>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</si>
  <si>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</si>
  <si>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</si>
  <si>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</si>
  <si>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</si>
  <si>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</si>
  <si>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</si>
  <si>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</si>
  <si>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</si>
  <si>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</si>
  <si>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</si>
  <si>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</si>
  <si>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</si>
  <si>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</si>
  <si>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</si>
  <si>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</si>
  <si>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</si>
  <si>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</si>
  <si>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</si>
  <si>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</si>
  <si>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</si>
  <si>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</si>
  <si>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</si>
  <si>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</si>
  <si>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</si>
  <si>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</si>
  <si>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</si>
  <si>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</si>
  <si>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</si>
  <si>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</si>
  <si>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</si>
  <si>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</si>
  <si>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</si>
  <si>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</si>
  <si>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</si>
  <si>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</si>
  <si>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</si>
  <si>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</si>
  <si>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</si>
  <si>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</si>
  <si>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</si>
  <si>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</si>
  <si>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</si>
  <si>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</si>
  <si>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</si>
  <si>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</si>
  <si>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</si>
  <si>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</si>
  <si>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</si>
  <si>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</si>
  <si>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</si>
  <si>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</si>
  <si>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</si>
  <si>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</si>
  <si>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</si>
  <si>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</si>
  <si>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</si>
  <si>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</si>
  <si>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</si>
  <si>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</si>
  <si>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</si>
  <si>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</si>
  <si>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</si>
  <si>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</si>
  <si>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</si>
  <si>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</si>
  <si>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</si>
  <si>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</si>
  <si>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</si>
  <si>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</si>
  <si>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</si>
  <si>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</si>
  <si>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</si>
  <si>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</si>
  <si>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</si>
  <si>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</si>
  <si>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</si>
  <si>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</si>
  <si>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</si>
  <si>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</si>
  <si>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</si>
  <si>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</si>
  <si>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</si>
  <si>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</si>
  <si>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</si>
  <si>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</si>
  <si>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</si>
  <si>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</si>
  <si>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</si>
  <si>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</si>
  <si>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</si>
  <si>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</si>
  <si>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</si>
  <si>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</si>
  <si>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</si>
  <si>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</si>
  <si>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</si>
  <si>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</si>
  <si>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</si>
  <si>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</si>
  <si>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</si>
  <si>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</si>
  <si>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</si>
  <si>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</si>
  <si>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</si>
  <si>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</si>
  <si>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</si>
  <si>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</si>
  <si>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</si>
  <si>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</si>
  <si>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</si>
  <si>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</si>
  <si>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</si>
  <si>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</si>
  <si>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</si>
  <si>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</si>
  <si>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</si>
  <si>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</si>
  <si>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</si>
  <si>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</si>
  <si>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</si>
  <si>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</si>
  <si>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</si>
  <si>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</si>
  <si>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</si>
  <si>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</si>
  <si>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</si>
  <si>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</si>
  <si>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</si>
  <si>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</si>
  <si>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</si>
  <si>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</si>
  <si>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</si>
  <si>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</si>
  <si>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</si>
  <si>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</si>
  <si>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</si>
  <si>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</si>
  <si>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</si>
  <si>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</si>
  <si>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</si>
  <si>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</si>
  <si>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</si>
  <si>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</si>
  <si>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</si>
  <si>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</si>
  <si>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</si>
  <si>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</si>
  <si>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</si>
  <si>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</si>
  <si>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</si>
  <si>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</si>
  <si>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</si>
  <si>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</si>
  <si>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</si>
  <si>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</si>
  <si>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</si>
  <si>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</si>
  <si>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</si>
  <si>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</si>
  <si>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</si>
  <si>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</si>
  <si>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</si>
  <si>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</si>
  <si>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</si>
  <si>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</si>
  <si>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</si>
  <si>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</si>
  <si>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</si>
  <si>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</si>
  <si>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</si>
  <si>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</si>
  <si>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</si>
  <si>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</si>
  <si>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</si>
  <si>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</si>
  <si>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</si>
  <si>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</si>
  <si>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</si>
  <si>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</si>
  <si>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</si>
  <si>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</si>
  <si>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</si>
  <si>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</si>
  <si>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</si>
  <si>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</si>
  <si>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</si>
  <si>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</si>
  <si>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</si>
  <si>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</si>
  <si>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</si>
  <si>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</si>
  <si>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</si>
  <si>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</si>
  <si>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</si>
  <si>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</si>
  <si>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</si>
  <si>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</si>
  <si>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</si>
  <si>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</si>
  <si>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</si>
  <si>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</si>
  <si>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</si>
  <si>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</si>
  <si>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</si>
  <si>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</si>
  <si>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</si>
  <si>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</si>
  <si>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</si>
  <si>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</si>
  <si>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</si>
  <si>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</si>
  <si>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</si>
  <si>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</si>
  <si>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</si>
  <si>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</si>
  <si>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</si>
  <si>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</si>
  <si>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</si>
  <si>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</si>
  <si>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</si>
  <si>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</si>
  <si>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</si>
  <si>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</si>
  <si>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</si>
  <si>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</si>
  <si>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</si>
  <si>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</si>
  <si>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</si>
  <si>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</si>
  <si>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</si>
  <si>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</si>
  <si>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</si>
  <si>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</si>
  <si>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</si>
  <si>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</si>
  <si>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</si>
  <si>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</si>
  <si>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</si>
  <si>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</si>
  <si>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</si>
  <si>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</si>
  <si>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</si>
  <si>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</si>
  <si>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</si>
  <si>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</si>
  <si>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</si>
  <si>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</si>
  <si>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</si>
  <si>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</si>
  <si>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</si>
  <si>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</si>
  <si>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</si>
  <si>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</si>
  <si>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</si>
  <si>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</si>
  <si>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</si>
  <si>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</si>
  <si>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</si>
  <si>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</si>
  <si>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</si>
  <si>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</si>
  <si>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</si>
  <si>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</si>
  <si>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</si>
  <si>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</si>
  <si>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</si>
  <si>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</si>
  <si>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</si>
  <si>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</si>
  <si>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</si>
  <si>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</si>
  <si>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</si>
  <si>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</si>
  <si>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</si>
  <si>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</si>
  <si>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</si>
  <si>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</si>
  <si>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</si>
  <si>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</si>
  <si>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</si>
  <si>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</si>
  <si>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</si>
  <si>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</si>
  <si>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</si>
  <si>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</si>
  <si>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</si>
  <si>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</si>
  <si>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</si>
  <si>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</si>
  <si>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</si>
  <si>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</si>
  <si>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</si>
  <si>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</si>
  <si>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</si>
  <si>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</si>
  <si>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</si>
  <si>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</si>
  <si>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</si>
  <si>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</si>
  <si>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</si>
  <si>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</si>
  <si>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</si>
  <si>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</si>
  <si>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</si>
  <si>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</si>
  <si>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</si>
  <si>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</si>
  <si>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</si>
  <si>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</si>
  <si>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</si>
  <si>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</si>
  <si>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</si>
  <si>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</si>
  <si>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</si>
  <si>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</si>
  <si>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</si>
  <si>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</si>
  <si>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</si>
  <si>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</si>
  <si>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</si>
  <si>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</si>
  <si>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</si>
  <si>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</si>
  <si>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</si>
  <si>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</si>
  <si>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</si>
  <si>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</si>
  <si>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</si>
  <si>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</si>
  <si>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</si>
  <si>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</si>
  <si>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</si>
  <si>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</si>
  <si>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</si>
  <si>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</si>
  <si>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</si>
  <si>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</si>
  <si>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</si>
  <si>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</si>
  <si>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</si>
  <si>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</si>
  <si>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</si>
  <si>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</si>
  <si>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</si>
  <si>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</si>
  <si>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</si>
  <si>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</si>
  <si>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</si>
  <si>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</si>
  <si>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</si>
  <si>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</si>
  <si>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</si>
  <si>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</si>
  <si>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</si>
  <si>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</si>
  <si>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</si>
  <si>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</si>
  <si>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</si>
  <si>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</si>
  <si>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</si>
  <si>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</si>
  <si>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</si>
  <si>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</si>
  <si>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</si>
  <si>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</si>
  <si>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</si>
  <si>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</si>
  <si>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</si>
  <si>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</si>
  <si>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</si>
  <si>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</si>
  <si>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</si>
  <si>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</si>
  <si>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</si>
  <si>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</si>
  <si>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</si>
  <si>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</si>
  <si>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</si>
  <si>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</si>
  <si>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</si>
  <si>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</si>
  <si>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</si>
  <si>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</si>
  <si>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</si>
  <si>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</si>
  <si>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</si>
  <si>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</si>
  <si>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</si>
  <si>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</si>
  <si>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</si>
  <si>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</si>
  <si>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</si>
  <si>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</si>
  <si>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</si>
  <si>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</si>
  <si>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</si>
  <si>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</si>
  <si>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</si>
  <si>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</si>
  <si>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</si>
  <si>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</si>
  <si>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</si>
  <si>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</si>
  <si>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</si>
  <si>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</si>
  <si>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</si>
  <si>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</si>
  <si>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</si>
  <si>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</si>
  <si>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</si>
  <si>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</si>
  <si>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</si>
  <si>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</si>
  <si>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</si>
  <si>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</si>
  <si>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</si>
  <si>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</si>
  <si>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</si>
  <si>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</si>
  <si>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</si>
  <si>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</si>
  <si>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</si>
  <si>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</si>
  <si>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</si>
  <si>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</si>
  <si>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</si>
  <si>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</si>
  <si>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</si>
  <si>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</si>
  <si>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</si>
  <si>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</si>
  <si>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</si>
  <si>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</si>
  <si>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</si>
  <si>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</si>
  <si>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</si>
  <si>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</si>
  <si>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</si>
  <si>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</si>
  <si>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</si>
  <si>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</si>
  <si>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</si>
  <si>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</si>
  <si>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</si>
  <si>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</si>
  <si>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</si>
  <si>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</si>
  <si>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</si>
  <si>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</si>
  <si>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</si>
  <si>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</si>
  <si>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</si>
  <si>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</si>
  <si>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</si>
  <si>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</si>
  <si>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</si>
  <si>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</si>
  <si>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</si>
  <si>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</si>
  <si>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</si>
  <si>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</si>
  <si>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</si>
  <si>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</si>
  <si>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</si>
  <si>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</si>
  <si>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</si>
  <si>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</si>
  <si>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</si>
  <si>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</si>
  <si>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</si>
  <si>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</si>
  <si>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</si>
  <si>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</si>
  <si>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</si>
  <si>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</si>
  <si>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</si>
  <si>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</si>
  <si>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</si>
  <si>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</si>
  <si>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</si>
  <si>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</si>
  <si>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</si>
  <si>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</si>
  <si>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</si>
  <si>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</si>
  <si>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</si>
  <si>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</si>
  <si>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</si>
  <si>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</si>
  <si>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</si>
  <si>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</si>
  <si>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</si>
  <si>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</si>
  <si>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</si>
  <si>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</si>
  <si>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</si>
  <si>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</si>
  <si>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</si>
  <si>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</si>
  <si>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</si>
  <si>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</si>
  <si>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</si>
  <si>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</si>
  <si>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</si>
  <si>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</si>
  <si>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</si>
  <si>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</si>
  <si>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</si>
  <si>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</si>
  <si>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</si>
  <si>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</si>
  <si>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</si>
  <si>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</si>
  <si>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</si>
  <si>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</si>
  <si>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</si>
  <si>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</si>
  <si>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</si>
  <si>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</si>
  <si>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</si>
  <si>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</si>
  <si>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</si>
  <si>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</si>
  <si>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</si>
  <si>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</si>
  <si>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</si>
  <si>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</si>
  <si>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</si>
  <si>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</si>
  <si>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</si>
  <si>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</si>
  <si>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</si>
  <si>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</si>
  <si>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</si>
  <si>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</si>
  <si>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</si>
  <si>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</si>
  <si>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</si>
  <si>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</si>
  <si>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</si>
  <si>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</si>
  <si>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</si>
  <si>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</si>
  <si>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</si>
  <si>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</si>
  <si>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</si>
  <si>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</si>
  <si>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</si>
  <si>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</si>
  <si>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</si>
  <si>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</si>
  <si>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</si>
  <si>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</si>
  <si>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</si>
  <si>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</si>
  <si>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</si>
  <si>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</si>
  <si>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</si>
  <si>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</si>
  <si>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</si>
  <si>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</si>
  <si>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</si>
  <si>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</si>
  <si>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</si>
  <si>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</si>
  <si>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</si>
  <si>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</si>
  <si>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</si>
  <si>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</si>
  <si>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</si>
  <si>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</si>
  <si>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</si>
  <si>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</si>
  <si>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</si>
  <si>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</si>
  <si>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</si>
  <si>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</si>
  <si>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</si>
  <si>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</si>
  <si>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</si>
  <si>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</si>
  <si>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</si>
  <si>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</si>
  <si>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</si>
  <si>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</si>
  <si>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</si>
  <si>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</si>
  <si>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</si>
  <si>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</si>
  <si>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</si>
  <si>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</si>
  <si>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</si>
  <si>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</si>
  <si>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</si>
  <si>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</si>
  <si>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</si>
  <si>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</si>
  <si>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</si>
  <si>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</si>
  <si>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</si>
  <si>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</si>
  <si>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</si>
  <si>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</si>
  <si>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</si>
  <si>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</si>
  <si>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</si>
  <si>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</si>
  <si>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</si>
  <si>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</si>
  <si>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</si>
  <si>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</si>
  <si>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</si>
  <si>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</si>
  <si>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</si>
  <si>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</si>
  <si>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</si>
  <si>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</si>
  <si>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</si>
  <si>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</si>
  <si>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</si>
  <si>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</si>
  <si>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</si>
  <si>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</si>
  <si>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</si>
  <si>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</si>
  <si>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</si>
  <si>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</si>
  <si>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</si>
  <si>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</si>
  <si>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</si>
  <si>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</si>
  <si>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</si>
  <si>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</si>
  <si>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</si>
  <si>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</si>
  <si>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</si>
  <si>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</si>
  <si>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</si>
  <si>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</si>
  <si>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</si>
  <si>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</si>
  <si>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</si>
  <si>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</si>
  <si>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</si>
  <si>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</si>
  <si>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</si>
  <si>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</si>
  <si>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</si>
  <si>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</si>
  <si>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</si>
  <si>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</si>
  <si>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</si>
  <si>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</si>
  <si>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</si>
  <si>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</si>
  <si>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</si>
  <si>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</si>
  <si>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</si>
  <si>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</si>
  <si>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</si>
  <si>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</si>
  <si>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</si>
  <si>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</si>
  <si>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</si>
  <si>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</si>
  <si>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</si>
  <si>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</si>
  <si>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</si>
  <si>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</si>
  <si>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</si>
  <si>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</si>
  <si>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</si>
  <si>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</si>
  <si>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</si>
  <si>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</si>
  <si>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</si>
  <si>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</si>
  <si>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</si>
  <si>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</si>
  <si>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</si>
  <si>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</si>
  <si>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</si>
  <si>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</si>
  <si>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</si>
  <si>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</si>
  <si>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</si>
  <si>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</si>
  <si>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</si>
  <si>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</si>
  <si>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</si>
  <si>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</si>
  <si>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</si>
  <si>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</si>
  <si>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</si>
  <si>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</si>
  <si>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</si>
  <si>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</si>
  <si>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</si>
  <si>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</si>
  <si>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</si>
  <si>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</si>
  <si>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</si>
  <si>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</si>
  <si>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</si>
  <si>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</si>
  <si>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</si>
  <si>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</si>
  <si>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</si>
  <si>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</si>
  <si>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</si>
  <si>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</si>
  <si>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</si>
  <si>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</si>
  <si>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</si>
  <si>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</si>
  <si>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</si>
  <si>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</si>
  <si>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</si>
  <si>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</si>
  <si>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</si>
  <si>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</si>
  <si>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</si>
  <si>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</si>
  <si>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</si>
  <si>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</si>
  <si>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</si>
  <si>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</si>
  <si>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</si>
  <si>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</si>
  <si>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</si>
  <si>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</si>
  <si>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</si>
  <si>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</si>
  <si>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</si>
  <si>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</si>
  <si>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</si>
  <si>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</si>
  <si>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</si>
  <si>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</si>
  <si>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</si>
  <si>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</si>
  <si>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</si>
  <si>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</si>
  <si>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</si>
  <si>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</si>
  <si>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</si>
  <si>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</si>
  <si>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</si>
  <si>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</si>
  <si>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</si>
  <si>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</si>
  <si>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</si>
  <si>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</si>
  <si>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</si>
  <si>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</si>
  <si>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</si>
  <si>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</si>
  <si>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</si>
  <si>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</si>
  <si>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</si>
  <si>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</si>
  <si>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</si>
  <si>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</si>
  <si>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</si>
  <si>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</si>
  <si>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</si>
  <si>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</si>
  <si>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</si>
  <si>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</si>
  <si>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</si>
  <si>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</si>
  <si>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</si>
  <si>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</si>
  <si>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</si>
  <si>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</si>
  <si>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</si>
  <si>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</si>
  <si>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</si>
  <si>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</si>
  <si>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</si>
  <si>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</si>
  <si>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</si>
  <si>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</si>
  <si>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</si>
  <si>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</si>
  <si>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</si>
  <si>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</si>
  <si>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</si>
  <si>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</si>
  <si>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</si>
  <si>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</si>
  <si>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</si>
  <si>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</si>
  <si>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</si>
  <si>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</si>
  <si>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</si>
  <si>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</si>
  <si>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</si>
  <si>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</si>
  <si>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</si>
  <si>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</si>
  <si>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</si>
  <si>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</si>
  <si>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</si>
  <si>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</si>
  <si>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</si>
  <si>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</si>
  <si>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</si>
  <si>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</si>
  <si>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</si>
  <si>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</si>
  <si>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</si>
  <si>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</si>
  <si>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</si>
  <si>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</si>
  <si>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</si>
  <si>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</si>
  <si>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</si>
  <si>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</si>
  <si>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</si>
  <si>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</si>
  <si>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</si>
  <si>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</si>
  <si>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</si>
  <si>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</si>
  <si>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</si>
  <si>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</si>
  <si>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</si>
  <si>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</si>
  <si>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</si>
  <si>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</si>
  <si>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</si>
  <si>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</si>
  <si>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</si>
  <si>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</si>
  <si>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</si>
  <si>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</si>
  <si>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</si>
  <si>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</si>
  <si>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</si>
  <si>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</si>
  <si>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</si>
  <si>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</si>
  <si>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</si>
  <si>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</si>
  <si>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</si>
  <si>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</si>
  <si>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</si>
  <si>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</si>
  <si>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</si>
  <si>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</si>
  <si>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</si>
  <si>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</si>
  <si>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</si>
  <si>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</si>
  <si>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</si>
  <si>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</si>
  <si>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</si>
  <si>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</si>
  <si>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</si>
  <si>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</si>
  <si>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</si>
  <si>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</si>
  <si>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</si>
  <si>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</si>
  <si>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</si>
  <si>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</si>
  <si>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</si>
  <si>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</si>
  <si>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</si>
  <si>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</si>
  <si>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</si>
  <si>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</si>
  <si>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</si>
  <si>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</si>
  <si>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</si>
  <si>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</si>
  <si>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</si>
  <si>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</si>
  <si>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</si>
  <si>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</si>
  <si>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</si>
  <si>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</si>
  <si>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</si>
  <si>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</si>
  <si>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</si>
  <si>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</si>
  <si>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</si>
  <si>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</si>
  <si>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</si>
  <si>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</si>
  <si>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</si>
  <si>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</si>
  <si>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</si>
  <si>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</si>
  <si>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</si>
  <si>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</si>
  <si>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</si>
  <si>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</si>
  <si>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</si>
  <si>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</si>
  <si>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</si>
  <si>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</si>
  <si>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</si>
  <si>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</si>
  <si>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</si>
  <si>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</si>
  <si>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</si>
  <si>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</si>
  <si>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</si>
  <si>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</si>
  <si>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</si>
  <si>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</si>
  <si>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</si>
  <si>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</si>
  <si>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</si>
  <si>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</si>
  <si>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</si>
  <si>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</si>
  <si>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</si>
  <si>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</si>
  <si>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</si>
  <si>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</si>
  <si>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</si>
  <si>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</si>
  <si>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</si>
  <si>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</si>
  <si>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</si>
  <si>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</si>
  <si>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</si>
  <si>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</si>
  <si>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</si>
  <si>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</si>
  <si>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</si>
  <si>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</si>
  <si>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</si>
  <si>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</si>
  <si>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</si>
  <si>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</si>
  <si>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</si>
  <si>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</si>
  <si>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</si>
  <si>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</si>
  <si>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</si>
  <si>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</si>
  <si>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</si>
  <si>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</si>
  <si>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</si>
  <si>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</si>
  <si>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</si>
  <si>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</si>
  <si>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</si>
  <si>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</si>
  <si>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</si>
  <si>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</si>
  <si>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</si>
  <si>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</si>
  <si>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</si>
  <si>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</si>
  <si>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</si>
  <si>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</si>
  <si>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</si>
  <si>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</si>
  <si>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</si>
  <si>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</si>
  <si>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</si>
  <si>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</si>
  <si>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</si>
  <si>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</si>
  <si>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</si>
  <si>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</si>
  <si>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</si>
  <si>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</si>
  <si>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</si>
  <si>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</si>
  <si>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</si>
  <si>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</si>
  <si>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</si>
  <si>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</si>
  <si>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</si>
  <si>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</si>
  <si>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</si>
  <si>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</si>
  <si>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</si>
  <si>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</si>
  <si>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</si>
  <si>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</si>
  <si>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</si>
  <si>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</si>
  <si>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</si>
  <si>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</si>
  <si>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</si>
  <si>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</si>
  <si>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</si>
  <si>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</si>
  <si>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</si>
  <si>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</si>
  <si>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</si>
  <si>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</si>
  <si>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</si>
  <si>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</si>
  <si>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</si>
  <si>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</si>
  <si>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</si>
  <si>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</si>
  <si>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</si>
  <si>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</si>
  <si>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</si>
  <si>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</si>
  <si>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</si>
  <si>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</si>
  <si>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</si>
  <si>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</si>
  <si>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</si>
  <si>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</si>
  <si>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</si>
  <si>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</si>
  <si>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</si>
  <si>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</si>
  <si>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</si>
  <si>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</si>
  <si>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</si>
  <si>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</si>
  <si>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</si>
  <si>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</si>
  <si>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</si>
  <si>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</si>
  <si>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</si>
  <si>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</si>
  <si>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</si>
  <si>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</si>
  <si>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</si>
  <si>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</si>
  <si>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</si>
  <si>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</si>
  <si>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</si>
  <si>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</si>
  <si>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</si>
  <si>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</si>
  <si>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</si>
  <si>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</si>
  <si>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</si>
  <si>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</si>
  <si>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</si>
  <si>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</si>
  <si>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</si>
  <si>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</si>
  <si>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</si>
  <si>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</si>
  <si>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</si>
  <si>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</si>
  <si>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</si>
  <si>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</si>
  <si>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</si>
  <si>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</si>
  <si>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</si>
  <si>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</si>
  <si>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</si>
  <si>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</si>
  <si>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</si>
  <si>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</si>
  <si>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</si>
  <si>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</si>
  <si>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</si>
  <si>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</si>
  <si>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</si>
  <si>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</si>
  <si>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</si>
  <si>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</si>
  <si>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</si>
  <si>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</si>
  <si>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</si>
  <si>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</si>
  <si>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</si>
  <si>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</si>
  <si>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</si>
  <si>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</si>
  <si>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</si>
  <si>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</si>
  <si>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</si>
  <si>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</si>
  <si>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</si>
  <si>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</si>
  <si>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</si>
  <si>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</si>
  <si>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</si>
  <si>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</si>
  <si>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</si>
  <si>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</si>
  <si>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</si>
  <si>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</si>
  <si>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</si>
  <si>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</si>
  <si>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</si>
  <si>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</si>
  <si>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</si>
  <si>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</si>
  <si>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</si>
  <si>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</si>
  <si>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</si>
  <si>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</si>
  <si>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</si>
  <si>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</si>
  <si>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</si>
  <si>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</si>
  <si>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</si>
  <si>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</si>
  <si>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</si>
  <si>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</si>
  <si>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</si>
  <si>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</si>
  <si>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</si>
  <si>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</si>
  <si>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</si>
  <si>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</si>
  <si>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</si>
  <si>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</si>
  <si>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</si>
  <si>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</si>
  <si>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</si>
  <si>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</si>
  <si>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</si>
  <si>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</si>
  <si>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</si>
  <si>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</si>
  <si>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</si>
  <si>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</si>
  <si>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</si>
  <si>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</si>
  <si>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</si>
  <si>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</si>
  <si>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</si>
  <si>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</si>
  <si>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</si>
  <si>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</si>
  <si>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</si>
  <si>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</si>
  <si>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</si>
  <si>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</si>
  <si>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</si>
  <si>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</si>
  <si>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</si>
  <si>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</si>
  <si>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</si>
  <si>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</si>
  <si>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</si>
  <si>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</si>
  <si>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</si>
  <si>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</si>
  <si>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</si>
  <si>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</si>
  <si>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</si>
  <si>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</si>
  <si>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</si>
  <si>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</si>
  <si>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</si>
  <si>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</si>
  <si>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</si>
  <si>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</si>
  <si>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</si>
  <si>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</si>
  <si>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</si>
  <si>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</si>
  <si>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</si>
  <si>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</si>
  <si>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</si>
  <si>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</si>
  <si>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</si>
  <si>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</si>
  <si>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</si>
  <si>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</si>
  <si>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</si>
  <si>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</si>
  <si>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</si>
  <si>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</si>
  <si>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</si>
  <si>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</si>
  <si>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</si>
  <si>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</si>
  <si>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</si>
  <si>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</si>
  <si>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</si>
  <si>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</si>
  <si>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</si>
  <si>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</si>
  <si>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</si>
  <si>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</si>
  <si>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</si>
  <si>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</si>
  <si>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</si>
  <si>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</si>
  <si>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</si>
  <si>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</si>
  <si>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</si>
  <si>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</si>
  <si>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</si>
  <si>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</si>
  <si>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</si>
  <si>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</si>
  <si>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</si>
  <si>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</si>
  <si>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</si>
  <si>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</si>
  <si>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</si>
  <si>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</si>
  <si>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</si>
  <si>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</si>
  <si>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</si>
  <si>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</si>
  <si>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</si>
  <si>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</si>
  <si>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</si>
  <si>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</si>
  <si>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</si>
  <si>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</si>
  <si>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</si>
  <si>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</si>
  <si>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</si>
  <si>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</si>
  <si>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</si>
  <si>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</si>
  <si>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</si>
  <si>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</si>
  <si>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</si>
  <si>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</si>
  <si>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</si>
  <si>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</si>
  <si>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</si>
  <si>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</si>
  <si>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</si>
  <si>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</si>
  <si>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</si>
  <si>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</si>
  <si>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</si>
  <si>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</si>
  <si>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</si>
  <si>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</si>
  <si>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</si>
  <si>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</si>
  <si>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</si>
  <si>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</si>
  <si>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</si>
  <si>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</si>
  <si>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</si>
  <si>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</si>
  <si>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</si>
  <si>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</si>
  <si>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</si>
  <si>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</si>
  <si>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</si>
  <si>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</si>
  <si>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</si>
  <si>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</si>
  <si>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</si>
  <si>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</si>
  <si>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</si>
  <si>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</si>
  <si>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</si>
  <si>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</si>
  <si>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</si>
  <si>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</si>
  <si>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</si>
  <si>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</si>
  <si>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</si>
  <si>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</si>
  <si>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</si>
  <si>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</si>
  <si>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</si>
  <si>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</si>
  <si>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</si>
  <si>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</si>
  <si>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</si>
  <si>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</si>
  <si>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</si>
  <si>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</si>
  <si>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</si>
  <si>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</si>
  <si>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</si>
  <si>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</si>
  <si>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</si>
  <si>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</si>
  <si>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</si>
  <si>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</si>
  <si>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</si>
  <si>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</si>
  <si>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</si>
  <si>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</si>
  <si>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</si>
  <si>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</si>
  <si>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</si>
  <si>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</si>
  <si>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</si>
  <si>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</si>
  <si>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</si>
  <si>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</si>
  <si>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</si>
  <si>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</si>
  <si>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</si>
  <si>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</si>
  <si>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</si>
  <si>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</si>
  <si>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</si>
  <si>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</si>
  <si>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</si>
  <si>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</si>
  <si>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</si>
  <si>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</si>
  <si>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</si>
  <si>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</si>
  <si>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</si>
  <si>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</si>
  <si>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</si>
  <si>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</si>
  <si>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</si>
  <si>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</si>
  <si>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</si>
  <si>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</si>
  <si>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</si>
  <si>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</si>
  <si>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</si>
  <si>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</si>
  <si>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</si>
  <si>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</si>
  <si>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</si>
  <si>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</si>
  <si>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</si>
  <si>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</si>
  <si>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</si>
  <si>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</si>
  <si>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</si>
  <si>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</si>
  <si>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</si>
  <si>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</si>
  <si>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</si>
  <si>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</si>
  <si>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</si>
  <si>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</si>
  <si>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</si>
  <si>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</si>
  <si>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</si>
  <si>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</si>
  <si>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</si>
  <si>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</si>
  <si>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</si>
  <si>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</si>
  <si>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</si>
  <si>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</si>
  <si>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</si>
  <si>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</si>
  <si>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</si>
  <si>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</si>
  <si>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</si>
  <si>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</si>
  <si>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</si>
  <si>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</si>
  <si>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</si>
  <si>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</si>
  <si>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</si>
  <si>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</si>
  <si>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</si>
  <si>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</si>
  <si>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</si>
  <si>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</si>
  <si>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</si>
  <si>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</si>
  <si>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</si>
  <si>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</si>
  <si>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</si>
  <si>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</si>
  <si>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</si>
  <si>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</si>
  <si>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</si>
  <si>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</si>
  <si>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</si>
  <si>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</si>
  <si>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</si>
  <si>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</si>
  <si>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</si>
  <si>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</si>
  <si>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</si>
  <si>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</si>
  <si>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</si>
  <si>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</si>
  <si>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</si>
  <si>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</si>
  <si>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</si>
  <si>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</si>
  <si>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</si>
  <si>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</si>
  <si>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</si>
  <si>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</si>
  <si>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</si>
  <si>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</si>
  <si>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</si>
  <si>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</si>
  <si>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</si>
  <si>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</si>
  <si>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</si>
  <si>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</si>
  <si>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</si>
  <si>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</si>
  <si>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</si>
  <si>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</si>
  <si>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</si>
  <si>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</si>
  <si>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</si>
  <si>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</si>
  <si>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</si>
  <si>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</si>
  <si>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</si>
  <si>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</si>
  <si>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</si>
  <si>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</si>
  <si>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</si>
  <si>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</si>
  <si>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</si>
  <si>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</si>
  <si>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</si>
  <si>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</si>
  <si>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</si>
  <si>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</si>
  <si>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</si>
  <si>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</si>
  <si>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</si>
  <si>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</si>
  <si>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</si>
  <si>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</si>
  <si>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</si>
  <si>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</si>
  <si>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</si>
  <si>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</si>
  <si>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</si>
  <si>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</si>
  <si>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</si>
  <si>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</si>
  <si>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</si>
  <si>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</si>
  <si>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</si>
  <si>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</si>
  <si>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</si>
  <si>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</si>
  <si>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</si>
  <si>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</si>
  <si>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</si>
  <si>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</si>
  <si>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</si>
  <si>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</si>
  <si>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</si>
  <si>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</si>
  <si>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</si>
  <si>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</si>
  <si>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</si>
  <si>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</si>
  <si>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</si>
  <si>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</si>
  <si>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</si>
  <si>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</si>
  <si>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</si>
  <si>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</si>
  <si>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</si>
  <si>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</si>
  <si>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</si>
  <si>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</si>
  <si>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</si>
  <si>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</si>
  <si>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</si>
  <si>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</si>
  <si>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</si>
  <si>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</si>
  <si>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</si>
  <si>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</si>
  <si>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</si>
  <si>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</si>
  <si>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</si>
  <si>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</si>
  <si>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</si>
  <si>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</si>
  <si>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</si>
  <si>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</si>
  <si>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</si>
  <si>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</si>
  <si>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</si>
  <si>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</si>
  <si>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</si>
  <si>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</si>
  <si>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</si>
  <si>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</si>
  <si>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</si>
  <si>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</si>
  <si>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</si>
  <si>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</si>
  <si>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</si>
  <si>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</si>
  <si>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</si>
  <si>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</si>
  <si>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</si>
  <si>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</si>
  <si>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</si>
  <si>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</si>
  <si>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</si>
  <si>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</si>
  <si>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</si>
  <si>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</si>
  <si>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</si>
  <si>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</si>
  <si>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</si>
  <si>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</si>
  <si>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</si>
  <si>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</si>
  <si>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</si>
  <si>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</si>
  <si>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</si>
  <si>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</si>
  <si>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</si>
  <si>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</si>
  <si>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</si>
  <si>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</si>
  <si>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</si>
  <si>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</si>
  <si>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</si>
  <si>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</si>
  <si>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</si>
  <si>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</si>
  <si>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</si>
  <si>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</si>
  <si>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</si>
  <si>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</si>
  <si>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</si>
  <si>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</si>
  <si>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</si>
  <si>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</si>
  <si>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</si>
  <si>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</si>
  <si>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</si>
  <si>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</si>
  <si>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</si>
  <si>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</si>
  <si>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</si>
  <si>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</si>
  <si>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</si>
  <si>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</si>
  <si>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</si>
  <si>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</si>
  <si>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</si>
  <si>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</si>
  <si>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</si>
  <si>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</si>
  <si>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</si>
  <si>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</si>
  <si>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</si>
  <si>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</si>
  <si>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</si>
  <si>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</si>
  <si>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</si>
  <si>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</si>
  <si>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</si>
  <si>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</si>
  <si>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</si>
  <si>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</si>
  <si>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</si>
  <si>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</si>
  <si>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</si>
  <si>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</si>
  <si>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</si>
  <si>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</si>
  <si>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</si>
  <si>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</si>
  <si>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</si>
  <si>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</si>
  <si>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</si>
  <si>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</si>
  <si>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</si>
  <si>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</si>
  <si>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</si>
  <si>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</si>
  <si>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</si>
  <si>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</si>
  <si>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</si>
  <si>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</si>
  <si>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</si>
  <si>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</si>
  <si>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</si>
  <si>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</si>
  <si>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</si>
  <si>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</si>
  <si>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</si>
  <si>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</si>
  <si>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</si>
  <si>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</si>
  <si>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</si>
  <si>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</si>
  <si>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</si>
  <si>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</si>
  <si>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</si>
  <si>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</si>
  <si>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</si>
  <si>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</si>
  <si>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</si>
  <si>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</si>
  <si>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</si>
  <si>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</si>
  <si>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</si>
  <si>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</si>
  <si>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</si>
  <si>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</si>
  <si>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</si>
  <si>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</si>
  <si>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</si>
  <si>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</si>
  <si>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</si>
  <si>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</si>
  <si>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</si>
  <si>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</si>
  <si>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</si>
  <si>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</si>
  <si>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</si>
  <si>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</si>
  <si>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</si>
  <si>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</si>
  <si>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</si>
  <si>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</si>
  <si>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</si>
  <si>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</si>
  <si>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</si>
  <si>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</si>
  <si>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</si>
  <si>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</si>
  <si>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</si>
  <si>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</si>
  <si>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</si>
  <si>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</si>
  <si>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</si>
  <si>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</si>
  <si>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</si>
  <si>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</si>
  <si>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</si>
  <si>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</si>
  <si>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</si>
  <si>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</si>
  <si>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</si>
  <si>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</si>
  <si>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</si>
  <si>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</si>
  <si>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</si>
  <si>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</si>
  <si>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</si>
  <si>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</si>
  <si>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</si>
  <si>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</si>
  <si>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</si>
  <si>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</si>
  <si>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</si>
  <si>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</si>
  <si>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</si>
  <si>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</si>
  <si>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</si>
  <si>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</si>
  <si>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</si>
  <si>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</si>
  <si>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</si>
  <si>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</si>
  <si>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</si>
  <si>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</si>
  <si>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</si>
  <si>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</si>
  <si>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</si>
  <si>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</si>
  <si>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</si>
  <si>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</si>
  <si>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</si>
  <si>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</si>
  <si>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</si>
  <si>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</si>
  <si>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</si>
  <si>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</si>
  <si>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</si>
  <si>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</si>
  <si>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</si>
  <si>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</si>
  <si>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</si>
  <si>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</si>
  <si>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</si>
  <si>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</si>
  <si>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</si>
  <si>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</si>
  <si>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</si>
  <si>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</si>
  <si>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</si>
  <si>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</si>
  <si>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</si>
  <si>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</si>
  <si>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</si>
  <si>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</si>
  <si>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</si>
  <si>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</si>
  <si>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</si>
  <si>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</si>
  <si>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</si>
  <si>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</si>
  <si>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</si>
  <si>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</si>
  <si>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</si>
  <si>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</si>
  <si>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</si>
  <si>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</si>
  <si>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</si>
  <si>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</si>
  <si>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</si>
  <si>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</si>
  <si>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</si>
  <si>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</si>
  <si>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</si>
  <si>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</si>
  <si>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</si>
  <si>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</si>
  <si>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</si>
  <si>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</si>
  <si>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</si>
  <si>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</si>
  <si>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</si>
  <si>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</si>
  <si>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</si>
  <si>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</si>
  <si>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</si>
  <si>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</si>
  <si>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</si>
  <si>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</si>
  <si>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</si>
  <si>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</si>
  <si>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</si>
  <si>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</si>
  <si>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</si>
  <si>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</si>
  <si>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</si>
  <si>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</si>
  <si>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</si>
  <si>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</si>
  <si>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</si>
  <si>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</si>
  <si>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</si>
  <si>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</si>
  <si>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</si>
  <si>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</si>
  <si>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</si>
  <si>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</si>
  <si>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</si>
  <si>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</si>
  <si>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</si>
  <si>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</si>
  <si>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</si>
  <si>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</si>
  <si>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</si>
  <si>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</si>
  <si>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</si>
  <si>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</si>
  <si>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</si>
  <si>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</si>
  <si>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</si>
  <si>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</si>
  <si>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</si>
  <si>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</si>
  <si>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</si>
  <si>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</si>
  <si>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</si>
  <si>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</si>
  <si>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</si>
  <si>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</si>
  <si>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</si>
  <si>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</si>
  <si>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</si>
  <si>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</si>
  <si>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</si>
  <si>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</si>
  <si>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</si>
  <si>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</si>
  <si>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</si>
  <si>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</si>
  <si>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</si>
  <si>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</si>
  <si>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</si>
  <si>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</si>
  <si>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</si>
  <si>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</si>
  <si>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</si>
  <si>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</si>
  <si>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</si>
  <si>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</si>
  <si>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</si>
  <si>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</si>
  <si>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</si>
  <si>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</si>
  <si>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</si>
  <si>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</si>
  <si>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</si>
  <si>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</si>
  <si>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</si>
  <si>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</si>
  <si>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</si>
  <si>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</si>
  <si>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</si>
  <si>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</si>
  <si>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</si>
  <si>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</si>
  <si>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</si>
  <si>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</si>
  <si>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</si>
  <si>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</si>
  <si>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</si>
  <si>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</si>
  <si>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</si>
  <si>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</si>
  <si>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</si>
  <si>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</si>
  <si>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</si>
  <si>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</si>
  <si>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</si>
  <si>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</si>
  <si>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</si>
  <si>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</si>
  <si>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</si>
  <si>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</si>
  <si>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</si>
  <si>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</si>
  <si>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</si>
  <si>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</si>
  <si>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</si>
  <si>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</si>
  <si>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</si>
  <si>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</si>
  <si>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</si>
  <si>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</si>
  <si>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</si>
  <si>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</si>
  <si>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</si>
  <si>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</si>
  <si>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</si>
  <si>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</si>
  <si>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</si>
  <si>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</si>
  <si>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</si>
  <si>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</si>
  <si>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</si>
  <si>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</si>
  <si>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</si>
  <si>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</si>
  <si>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</si>
  <si>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</si>
  <si>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</si>
  <si>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</si>
  <si>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</si>
  <si>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</si>
  <si>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</si>
  <si>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</si>
  <si>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</si>
  <si>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</si>
  <si>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</si>
  <si>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</si>
  <si>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</si>
  <si>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</si>
  <si>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</si>
  <si>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</si>
  <si>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</si>
  <si>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</si>
  <si>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</si>
  <si>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</si>
  <si>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</si>
  <si>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</si>
  <si>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</si>
  <si>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</si>
  <si>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</si>
  <si>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</si>
  <si>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</si>
  <si>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</si>
  <si>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</si>
  <si>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</si>
  <si>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</si>
  <si>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</si>
  <si>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</si>
  <si>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</si>
  <si>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</si>
  <si>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</si>
  <si>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</si>
  <si>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</si>
  <si>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</si>
  <si>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</si>
  <si>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</si>
  <si>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</si>
  <si>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</si>
  <si>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</si>
  <si>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</si>
  <si>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</si>
  <si>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</si>
  <si>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</si>
  <si>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</si>
  <si>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</si>
  <si>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</si>
  <si>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</si>
  <si>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</si>
  <si>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</si>
  <si>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</si>
  <si>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</si>
  <si>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</si>
  <si>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</si>
  <si>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</si>
  <si>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</si>
  <si>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</si>
  <si>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</si>
  <si>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</si>
  <si>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</si>
  <si>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</si>
  <si>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</si>
  <si>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</si>
  <si>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</si>
  <si>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</si>
  <si>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</si>
  <si>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</si>
  <si>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</si>
  <si>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</si>
  <si>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</si>
  <si>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</si>
  <si>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</si>
  <si>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</si>
  <si>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</si>
  <si>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</si>
  <si>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</si>
  <si>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</si>
  <si>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</si>
  <si>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</si>
  <si>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</si>
  <si>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</si>
  <si>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</si>
  <si>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</si>
  <si>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</si>
  <si>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</si>
  <si>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</si>
  <si>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</si>
  <si>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</si>
  <si>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</si>
  <si>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</si>
  <si>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</si>
  <si>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</si>
  <si>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</si>
  <si>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</si>
  <si>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</si>
  <si>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</si>
  <si>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</si>
  <si>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</si>
  <si>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</si>
  <si>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</si>
  <si>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</si>
  <si>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</si>
  <si>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</si>
  <si>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</si>
  <si>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</si>
  <si>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</si>
  <si>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</si>
  <si>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</si>
  <si>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</si>
  <si>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</si>
  <si>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</si>
  <si>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</si>
  <si>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</si>
  <si>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</si>
  <si>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</si>
  <si>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</si>
  <si>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</si>
  <si>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</si>
  <si>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</si>
  <si>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</si>
  <si>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</si>
  <si>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</si>
  <si>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</si>
  <si>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</si>
  <si>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</si>
  <si>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</si>
  <si>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</si>
  <si>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</si>
  <si>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</si>
  <si>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</si>
  <si>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</si>
  <si>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</si>
  <si>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</si>
  <si>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</si>
  <si>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</si>
  <si>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</si>
  <si>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</si>
  <si>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</si>
  <si>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</si>
  <si>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</si>
  <si>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</si>
  <si>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</si>
  <si>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</si>
  <si>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</si>
  <si>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</si>
  <si>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</si>
  <si>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</si>
  <si>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</si>
  <si>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</si>
  <si>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</si>
  <si>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</si>
  <si>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</si>
  <si>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</si>
  <si>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</si>
  <si>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</si>
  <si>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</si>
  <si>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</si>
  <si>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</si>
  <si>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</si>
  <si>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</si>
  <si>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</si>
  <si>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</si>
  <si>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</si>
  <si>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</si>
  <si>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</si>
  <si>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</si>
  <si>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</si>
  <si>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</si>
  <si>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</si>
  <si>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</si>
  <si>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</si>
  <si>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</si>
  <si>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</si>
  <si>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</si>
  <si>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</si>
  <si>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</si>
  <si>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</si>
  <si>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</si>
  <si>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</si>
  <si>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</si>
  <si>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</si>
  <si>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</si>
  <si>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</si>
  <si>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</si>
  <si>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</si>
  <si>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</si>
  <si>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</si>
  <si>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</si>
  <si>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</si>
  <si>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</si>
  <si>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</si>
  <si>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</si>
  <si>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</si>
  <si>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</si>
  <si>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</si>
  <si>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</si>
  <si>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</si>
  <si>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</si>
  <si>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</si>
  <si>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</si>
  <si>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</si>
  <si>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</si>
  <si>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</si>
  <si>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</si>
  <si>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</si>
  <si>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</si>
  <si>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</si>
  <si>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</si>
  <si>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</si>
  <si>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</si>
  <si>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</si>
  <si>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</si>
  <si>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</si>
  <si>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</si>
  <si>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</si>
  <si>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</si>
  <si>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</si>
  <si>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</si>
  <si>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</si>
  <si>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</si>
  <si>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</si>
  <si>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</si>
  <si>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</si>
  <si>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</si>
  <si>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</si>
  <si>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</si>
  <si>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</si>
  <si>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</si>
  <si>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</si>
  <si>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</si>
  <si>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</si>
  <si>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</si>
  <si>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</si>
  <si>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</si>
  <si>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</si>
  <si>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</si>
  <si>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</si>
  <si>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</si>
  <si>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</si>
  <si>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</si>
  <si>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</si>
  <si>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</si>
  <si>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</si>
  <si>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</si>
  <si>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</si>
  <si>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</si>
  <si>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</si>
  <si>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</si>
  <si>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</si>
  <si>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</si>
  <si>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</si>
  <si>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</si>
  <si>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</si>
  <si>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</si>
  <si>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</si>
  <si>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</si>
  <si>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</si>
  <si>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</si>
  <si>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</si>
  <si>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</si>
  <si>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</si>
  <si>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</si>
  <si>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</si>
  <si>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</si>
  <si>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</si>
  <si>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</si>
  <si>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</si>
  <si>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</si>
  <si>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</si>
  <si>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</si>
  <si>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</si>
  <si>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</si>
  <si>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</si>
  <si>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</si>
  <si>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</si>
  <si>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</si>
  <si>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</si>
  <si>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</si>
  <si>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</si>
  <si>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</si>
  <si>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</si>
  <si>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</si>
  <si>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</si>
  <si>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</si>
  <si>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</si>
  <si>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</si>
  <si>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</si>
  <si>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</si>
  <si>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</si>
  <si>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</si>
  <si>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</si>
  <si>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</si>
  <si>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</si>
  <si>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</si>
  <si>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</si>
  <si>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</si>
  <si>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</si>
  <si>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</si>
  <si>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</si>
  <si>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</si>
  <si>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</si>
  <si>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</si>
  <si>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</si>
  <si>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</si>
  <si>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</si>
  <si>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</si>
  <si>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</si>
  <si>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</si>
  <si>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</si>
  <si>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</si>
  <si>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</si>
  <si>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</si>
  <si>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</si>
  <si>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</si>
  <si>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</si>
  <si>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</si>
  <si>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</si>
  <si>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</si>
  <si>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</si>
  <si>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</si>
  <si>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</si>
  <si>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</si>
  <si>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</si>
  <si>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</si>
  <si>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</si>
  <si>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</si>
  <si>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</si>
  <si>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</si>
  <si>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</si>
  <si>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</si>
  <si>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</si>
  <si>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</si>
  <si>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</si>
  <si>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</si>
  <si>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</si>
  <si>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</si>
  <si>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</si>
  <si>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</si>
  <si>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</si>
  <si>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</si>
  <si>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</si>
  <si>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</si>
  <si>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</si>
  <si>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</si>
  <si>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</si>
  <si>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</si>
  <si>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</si>
  <si>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</si>
  <si>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</si>
  <si>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</si>
  <si>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</si>
  <si>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</si>
  <si>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</si>
  <si>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</si>
  <si>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</si>
  <si>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</si>
  <si>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</si>
  <si>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</si>
  <si>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</si>
  <si>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</si>
  <si>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</si>
  <si>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</si>
  <si>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</si>
  <si>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</si>
  <si>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</si>
  <si>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</si>
  <si>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</si>
  <si>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</si>
  <si>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</si>
  <si>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</si>
  <si>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</si>
  <si>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</si>
  <si>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</si>
  <si>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</si>
  <si>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</si>
  <si>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</si>
  <si>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</si>
  <si>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</si>
  <si>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</si>
  <si>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</si>
  <si>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</si>
  <si>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</si>
  <si>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</si>
  <si>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</si>
  <si>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</si>
  <si>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</si>
  <si>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</si>
  <si>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</si>
  <si>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</si>
  <si>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</si>
  <si>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</si>
  <si>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</si>
  <si>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</si>
  <si>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</si>
  <si>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</si>
  <si>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</si>
  <si>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</si>
  <si>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</si>
  <si>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</si>
  <si>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</si>
  <si>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</si>
  <si>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</si>
  <si>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</si>
  <si>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</si>
  <si>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</si>
  <si>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</si>
  <si>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</si>
  <si>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</si>
  <si>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</si>
  <si>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</si>
  <si>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</si>
  <si>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</si>
  <si>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</si>
  <si>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</si>
  <si>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</si>
  <si>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</si>
  <si>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</si>
  <si>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</si>
  <si>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</si>
  <si>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</si>
  <si>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</si>
  <si>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</si>
  <si>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</si>
  <si>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</si>
  <si>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</si>
  <si>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</si>
  <si>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</si>
  <si>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</si>
  <si>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</si>
  <si>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</si>
  <si>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</si>
  <si>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</si>
  <si>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</si>
  <si>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</si>
  <si>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</si>
  <si>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</si>
  <si>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</si>
  <si>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</si>
  <si>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</si>
  <si>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</si>
  <si>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</si>
  <si>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</si>
  <si>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</si>
  <si>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</si>
  <si>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</si>
  <si>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</si>
  <si>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</si>
  <si>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</si>
  <si>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</si>
  <si>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</si>
  <si>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</si>
  <si>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</si>
  <si>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</si>
  <si>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</si>
  <si>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</si>
  <si>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</si>
  <si>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</si>
  <si>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</si>
  <si>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</si>
  <si>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</si>
  <si>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</si>
  <si>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</si>
  <si>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</si>
  <si>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</si>
  <si>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</si>
  <si>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</si>
  <si>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</si>
  <si>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</si>
  <si>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</si>
  <si>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</si>
  <si>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</si>
  <si>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</si>
  <si>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</si>
  <si>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</si>
  <si>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</si>
  <si>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</si>
  <si>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</si>
  <si>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</si>
  <si>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</si>
  <si>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</si>
  <si>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</si>
  <si>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</si>
  <si>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</si>
  <si>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</si>
  <si>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</si>
  <si>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</si>
  <si>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</si>
  <si>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</si>
  <si>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</si>
  <si>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</si>
  <si>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</si>
  <si>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</si>
  <si>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</si>
  <si>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</si>
  <si>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</si>
  <si>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</si>
  <si>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</si>
  <si>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</si>
  <si>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</si>
  <si>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</si>
  <si>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</si>
  <si>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</si>
  <si>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</si>
  <si>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</si>
  <si>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</si>
  <si>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</si>
  <si>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</si>
  <si>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</si>
  <si>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</si>
  <si>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</si>
  <si>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</si>
  <si>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</si>
  <si>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</si>
  <si>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</si>
  <si>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</si>
  <si>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</si>
  <si>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</si>
  <si>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</si>
  <si>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</si>
  <si>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</si>
  <si>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</si>
  <si>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</si>
  <si>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</si>
  <si>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</si>
  <si>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</si>
  <si>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</si>
  <si>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</si>
  <si>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</si>
  <si>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</si>
  <si>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</si>
  <si>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</si>
  <si>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</si>
  <si>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</si>
  <si>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</si>
  <si>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</si>
  <si>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</si>
  <si>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</si>
  <si>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</si>
  <si>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</si>
  <si>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</si>
  <si>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</si>
  <si>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</si>
  <si>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</si>
  <si>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</si>
  <si>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</si>
  <si>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</si>
  <si>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</si>
  <si>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</si>
  <si>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</si>
  <si>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</si>
  <si>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</si>
  <si>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</si>
  <si>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</si>
  <si>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</si>
  <si>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</si>
  <si>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</si>
  <si>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</si>
  <si>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</si>
  <si>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</si>
  <si>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</si>
  <si>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</si>
  <si>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</si>
  <si>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</si>
  <si>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</si>
  <si>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</si>
  <si>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</si>
  <si>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</si>
  <si>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</si>
  <si>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</si>
  <si>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</si>
  <si>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</si>
  <si>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</si>
  <si>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</si>
  <si>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</si>
  <si>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</si>
  <si>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</si>
  <si>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</si>
  <si>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</si>
  <si>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</si>
  <si>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</si>
  <si>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</si>
  <si>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</si>
  <si>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</si>
  <si>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</si>
  <si>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</si>
  <si>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</si>
  <si>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</si>
  <si>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</si>
  <si>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</si>
  <si>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</si>
  <si>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</si>
  <si>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</si>
  <si>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</si>
  <si>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</si>
  <si>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</si>
  <si>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</si>
  <si>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</si>
  <si>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</si>
  <si>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</si>
  <si>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</si>
  <si>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</si>
  <si>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</si>
  <si>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</si>
  <si>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</si>
  <si>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</si>
  <si>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</si>
  <si>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</si>
  <si>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</si>
  <si>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</si>
  <si>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</si>
  <si>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</si>
  <si>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</si>
  <si>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</si>
  <si>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</si>
  <si>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</si>
  <si>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</si>
  <si>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</si>
  <si>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</si>
  <si>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</si>
  <si>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</si>
  <si>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</si>
  <si>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</si>
  <si>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</si>
  <si>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</si>
  <si>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</si>
  <si>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</si>
  <si>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</si>
  <si>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</si>
  <si>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</si>
  <si>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</si>
  <si>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</si>
  <si>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</si>
  <si>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</si>
  <si>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</si>
  <si>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</si>
  <si>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</si>
  <si>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</si>
  <si>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</si>
  <si>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</si>
  <si>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</si>
  <si>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</si>
  <si>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</si>
  <si>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</si>
  <si>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</si>
  <si>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</si>
  <si>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</si>
  <si>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</si>
  <si>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</si>
  <si>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</si>
  <si>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</si>
  <si>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</si>
  <si>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</si>
  <si>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</si>
  <si>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</si>
  <si>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</si>
  <si>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</si>
  <si>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</si>
  <si>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</si>
  <si>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</si>
  <si>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</si>
  <si>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</si>
  <si>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</si>
  <si>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</si>
  <si>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</si>
  <si>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</si>
  <si>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</si>
  <si>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</si>
  <si>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</si>
  <si>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</si>
  <si>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</si>
  <si>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</si>
  <si>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</si>
  <si>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</si>
  <si>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</si>
  <si>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</si>
  <si>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</si>
  <si>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</si>
  <si>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</si>
  <si>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</si>
  <si>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</si>
  <si>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</si>
  <si>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</si>
  <si>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</si>
  <si>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</si>
  <si>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</si>
  <si>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</si>
  <si>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</si>
  <si>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</si>
  <si>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</si>
  <si>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</si>
  <si>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</si>
  <si>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</si>
  <si>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</si>
  <si>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</si>
  <si>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</si>
  <si>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</si>
  <si>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</si>
  <si>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</si>
  <si>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</si>
  <si>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</si>
  <si>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</si>
  <si>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</si>
  <si>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</si>
  <si>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</si>
  <si>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</si>
  <si>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</si>
  <si>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</si>
  <si>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</si>
  <si>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</si>
  <si>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</si>
  <si>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</si>
  <si>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</si>
  <si>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</si>
  <si>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</si>
  <si>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</si>
  <si>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</si>
  <si>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</si>
  <si>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</si>
  <si>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</si>
  <si>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</si>
  <si>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</si>
  <si>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</si>
  <si>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</si>
  <si>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</si>
  <si>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</si>
  <si>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</si>
  <si>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</si>
  <si>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</si>
  <si>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</si>
  <si>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</si>
  <si>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</si>
  <si>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</si>
  <si>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</si>
  <si>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</si>
  <si>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</si>
  <si>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</si>
  <si>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</si>
  <si>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</si>
  <si>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</si>
  <si>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</si>
  <si>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</si>
  <si>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</si>
  <si>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</si>
  <si>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</si>
  <si>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</si>
  <si>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</si>
  <si>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</si>
  <si>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</si>
  <si>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</si>
  <si>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</si>
  <si>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</si>
  <si>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</si>
  <si>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</si>
  <si>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</si>
  <si>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</si>
  <si>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</si>
  <si>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</si>
  <si>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</si>
  <si>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</si>
  <si>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</si>
  <si>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</si>
  <si>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</si>
  <si>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</si>
  <si>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</si>
  <si>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</si>
  <si>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</si>
  <si>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</si>
  <si>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</si>
  <si>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</si>
  <si>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</si>
  <si>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</si>
  <si>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</si>
  <si>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</si>
  <si>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</si>
  <si>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</si>
  <si>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</si>
  <si>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</si>
  <si>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</si>
  <si>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</si>
  <si>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</si>
  <si>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</si>
  <si>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</si>
  <si>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</si>
  <si>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</si>
  <si>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</si>
  <si>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</si>
  <si>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</si>
  <si>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</si>
  <si>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</si>
  <si>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</si>
  <si>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</si>
  <si>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</si>
  <si>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</si>
  <si>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</si>
  <si>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</si>
  <si>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</si>
  <si>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</si>
  <si>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</si>
  <si>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</si>
  <si>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</si>
  <si>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</si>
  <si>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</si>
  <si>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</si>
  <si>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</si>
  <si>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</si>
  <si>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</si>
  <si>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</si>
  <si>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</si>
  <si>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</si>
  <si>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</si>
  <si>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</si>
  <si>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</si>
  <si>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</si>
  <si>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</si>
  <si>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</si>
  <si>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</si>
  <si>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</si>
  <si>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</si>
  <si>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</si>
  <si>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</si>
  <si>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</si>
  <si>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</si>
  <si>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</si>
  <si>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</si>
  <si>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</si>
  <si>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</si>
  <si>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</si>
  <si>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</si>
  <si>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</si>
  <si>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</si>
  <si>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</si>
  <si>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</si>
  <si>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</si>
  <si>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</si>
  <si>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</si>
  <si>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</si>
  <si>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</si>
  <si>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</si>
  <si>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</si>
  <si>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</si>
  <si>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</si>
  <si>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</si>
  <si>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</si>
  <si>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</si>
  <si>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</si>
  <si>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</si>
  <si>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</si>
  <si>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</si>
  <si>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</si>
  <si>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</si>
  <si>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</si>
  <si>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</si>
  <si>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</si>
  <si>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</si>
  <si>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</si>
  <si>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</si>
  <si>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</si>
  <si>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</si>
  <si>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</si>
  <si>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</si>
  <si>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</si>
  <si>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</si>
  <si>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</si>
  <si>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</si>
  <si>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</si>
  <si>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</si>
  <si>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</si>
  <si>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</si>
  <si>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</si>
  <si>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</si>
  <si>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</si>
  <si>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</si>
  <si>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</si>
  <si>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</si>
  <si>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</si>
  <si>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</si>
  <si>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</si>
  <si>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</si>
  <si>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</si>
  <si>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</si>
  <si>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</si>
  <si>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</si>
  <si>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</si>
  <si>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</si>
  <si>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</si>
  <si>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</si>
  <si>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</si>
  <si>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</si>
  <si>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</si>
  <si>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</si>
  <si>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</si>
  <si>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</si>
  <si>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</si>
  <si>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</si>
  <si>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</si>
  <si>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</si>
  <si>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</si>
  <si>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</si>
  <si>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</si>
  <si>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</si>
  <si>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</si>
  <si>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</si>
  <si>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</si>
  <si>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</si>
  <si>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</si>
  <si>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</si>
  <si>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</si>
  <si>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</si>
  <si>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</si>
  <si>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</si>
  <si>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</si>
  <si>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</si>
  <si>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</si>
  <si>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</si>
  <si>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</si>
  <si>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</si>
  <si>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</si>
  <si>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</si>
  <si>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</si>
  <si>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</si>
  <si>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</si>
  <si>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</si>
  <si>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</si>
  <si>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</si>
  <si>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</si>
  <si>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</si>
  <si>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</si>
  <si>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</si>
  <si>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</si>
  <si>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</si>
  <si>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</si>
  <si>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</si>
  <si>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</si>
  <si>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</si>
  <si>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</si>
  <si>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</si>
  <si>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</si>
  <si>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</si>
  <si>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</si>
  <si>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</si>
  <si>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</si>
  <si>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</si>
  <si>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</si>
  <si>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</si>
  <si>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</si>
  <si>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</si>
  <si>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</si>
  <si>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</si>
  <si>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</si>
  <si>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</si>
  <si>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</si>
  <si>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</si>
  <si>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</si>
  <si>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</si>
  <si>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</si>
  <si>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</si>
  <si>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</si>
  <si>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</si>
  <si>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</si>
  <si>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</si>
  <si>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</si>
  <si>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</si>
  <si>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</si>
  <si>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</si>
  <si>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</si>
  <si>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</si>
  <si>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</si>
  <si>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</si>
  <si>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</si>
  <si>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</si>
  <si>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</si>
  <si>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</si>
  <si>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</si>
  <si>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</si>
  <si>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</si>
  <si>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</si>
  <si>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</si>
  <si>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</si>
  <si>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</si>
  <si>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</si>
  <si>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</si>
  <si>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</si>
  <si>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</si>
  <si>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</si>
  <si>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</si>
  <si>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</si>
  <si>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</si>
  <si>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</si>
  <si>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</si>
  <si>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</si>
  <si>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</si>
  <si>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</si>
  <si>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</si>
  <si>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</si>
  <si>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</si>
  <si>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</si>
  <si>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</si>
  <si>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</si>
  <si>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</si>
  <si>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</si>
  <si>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</si>
  <si>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</si>
  <si>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</si>
  <si>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</si>
  <si>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</si>
  <si>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</si>
  <si>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</si>
  <si>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</si>
  <si>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</si>
  <si>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</si>
  <si>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</si>
  <si>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</si>
  <si>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</si>
  <si>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</si>
  <si>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</si>
  <si>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</si>
  <si>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</si>
  <si>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</si>
  <si>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</si>
  <si>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</si>
  <si>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</si>
  <si>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</si>
  <si>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</si>
  <si>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</si>
  <si>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</si>
  <si>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</si>
  <si>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</si>
  <si>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</si>
  <si>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</si>
  <si>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</si>
  <si>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</si>
  <si>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</si>
  <si>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</si>
  <si>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</si>
  <si>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</si>
  <si>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</si>
  <si>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</si>
  <si>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</si>
  <si>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</si>
  <si>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</si>
  <si>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</si>
  <si>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</si>
  <si>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</si>
  <si>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</si>
  <si>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</si>
  <si>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</si>
  <si>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</si>
  <si>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</si>
  <si>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</si>
  <si>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</si>
  <si>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</si>
  <si>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</si>
  <si>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</si>
  <si>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</si>
  <si>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</si>
  <si>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</si>
  <si>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</si>
  <si>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</si>
  <si>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</si>
  <si>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</si>
  <si>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</si>
  <si>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</si>
  <si>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</si>
  <si>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</si>
  <si>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</si>
  <si>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</si>
  <si>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</si>
  <si>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</si>
  <si>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</si>
  <si>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</si>
  <si>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</si>
  <si>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</si>
  <si>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</si>
  <si>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</si>
  <si>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</si>
  <si>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</si>
  <si>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</si>
  <si>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</si>
  <si>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</si>
  <si>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</si>
  <si>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</si>
  <si>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</si>
  <si>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</si>
  <si>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</si>
  <si>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</si>
  <si>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</si>
  <si>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</si>
  <si>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</si>
  <si>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</si>
  <si>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</si>
  <si>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</si>
  <si>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</si>
  <si>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</si>
  <si>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</si>
  <si>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</si>
  <si>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</si>
  <si>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</si>
  <si>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</si>
  <si>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</si>
  <si>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</si>
  <si>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</si>
  <si>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</si>
  <si>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</si>
  <si>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</si>
  <si>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</si>
  <si>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</si>
  <si>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</si>
  <si>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</si>
  <si>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</si>
  <si>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</si>
  <si>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</si>
  <si>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</si>
  <si>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</si>
  <si>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</si>
  <si>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</si>
  <si>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</si>
  <si>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</si>
  <si>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</si>
  <si>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</si>
  <si>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</si>
  <si>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</si>
  <si>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</si>
  <si>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</si>
  <si>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</si>
  <si>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</si>
  <si>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</si>
  <si>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</si>
  <si>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</si>
  <si>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</si>
  <si>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</si>
  <si>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</si>
  <si>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</si>
  <si>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</si>
  <si>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</si>
  <si>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</si>
  <si>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</si>
  <si>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</si>
  <si>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</si>
  <si>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</si>
  <si>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</si>
  <si>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</si>
  <si>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</si>
  <si>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</si>
  <si>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</si>
  <si>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</si>
  <si>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</si>
  <si>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</si>
  <si>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</si>
  <si>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</si>
  <si>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</si>
  <si>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</si>
  <si>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</si>
  <si>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</si>
  <si>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</si>
  <si>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</si>
  <si>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</si>
  <si>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</si>
  <si>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</si>
  <si>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</si>
  <si>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</si>
  <si>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</si>
  <si>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</si>
  <si>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</si>
  <si>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</si>
  <si>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</si>
  <si>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</si>
  <si>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</si>
  <si>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</si>
  <si>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</si>
  <si>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</si>
  <si>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</si>
  <si>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</si>
  <si>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</si>
  <si>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</si>
  <si>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</si>
  <si>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</si>
  <si>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</si>
  <si>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</si>
  <si>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</si>
  <si>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</si>
  <si>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</si>
  <si>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</si>
  <si>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</si>
  <si>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</si>
  <si>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</si>
  <si>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</si>
  <si>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</si>
  <si>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</si>
  <si>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</si>
  <si>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</si>
  <si>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</si>
  <si>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</si>
  <si>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</si>
  <si>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</si>
  <si>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</si>
  <si>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</si>
  <si>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</si>
  <si>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</si>
  <si>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</si>
  <si>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</si>
  <si>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</si>
  <si>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</si>
  <si>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</si>
  <si>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</si>
  <si>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</si>
  <si>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</si>
  <si>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</si>
  <si>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</si>
  <si>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</si>
  <si>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</si>
  <si>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</si>
  <si>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</si>
  <si>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</si>
  <si>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</si>
  <si>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</si>
  <si>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</si>
  <si>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</si>
  <si>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</si>
  <si>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</si>
  <si>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</si>
  <si>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</si>
  <si>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</si>
  <si>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</si>
  <si>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</si>
  <si>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</si>
  <si>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</si>
  <si>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</si>
  <si>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</si>
  <si>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</si>
  <si>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</si>
  <si>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</si>
  <si>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</si>
  <si>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</si>
  <si>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</si>
  <si>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</si>
  <si>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</si>
  <si>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</si>
  <si>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</si>
  <si>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</si>
  <si>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</si>
  <si>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</si>
  <si>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</si>
  <si>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</si>
  <si>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</si>
  <si>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</si>
  <si>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</si>
  <si>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</si>
  <si>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</si>
  <si>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</si>
  <si>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</si>
  <si>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</si>
  <si>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</si>
  <si>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</si>
  <si>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</si>
  <si>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</si>
  <si>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</si>
  <si>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</si>
  <si>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</si>
  <si>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</si>
  <si>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</si>
  <si>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</si>
  <si>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</si>
  <si>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</si>
  <si>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</si>
  <si>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</si>
  <si>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</si>
  <si>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</si>
  <si>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</si>
  <si>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</si>
  <si>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</si>
  <si>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</si>
  <si>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</si>
  <si>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</si>
  <si>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</si>
  <si>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</si>
  <si>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</si>
  <si>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</si>
  <si>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</si>
  <si>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</si>
  <si>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</si>
  <si>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</si>
  <si>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</si>
  <si>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</si>
  <si>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</si>
  <si>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</si>
  <si>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</si>
  <si>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</si>
  <si>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</si>
  <si>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</si>
  <si>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</si>
  <si>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</si>
  <si>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</si>
  <si>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</si>
  <si>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</si>
  <si>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</si>
  <si>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</si>
  <si>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</si>
  <si>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</si>
  <si>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</si>
  <si>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</si>
  <si>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</si>
  <si>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</si>
  <si>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</si>
  <si>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</si>
  <si>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</si>
  <si>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</si>
  <si>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</si>
  <si>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</si>
  <si>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</si>
  <si>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</si>
  <si>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</si>
  <si>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</si>
  <si>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</si>
  <si>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</si>
  <si>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</si>
  <si>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</si>
  <si>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</si>
  <si>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</si>
  <si>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</si>
  <si>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</si>
  <si>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</si>
  <si>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</si>
  <si>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</si>
  <si>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</si>
  <si>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</si>
  <si>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</si>
  <si>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</si>
  <si>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</si>
  <si>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</si>
  <si>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</si>
  <si>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</si>
  <si>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</si>
  <si>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</si>
  <si>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</si>
  <si>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</si>
  <si>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</si>
  <si>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</si>
  <si>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</si>
  <si>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</si>
  <si>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</si>
  <si>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</si>
  <si>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</si>
  <si>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</si>
  <si>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</si>
  <si>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</si>
  <si>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</si>
  <si>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</si>
  <si>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</si>
  <si>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</si>
  <si>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</si>
  <si>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</si>
  <si>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</si>
  <si>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</si>
  <si>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</si>
  <si>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</si>
  <si>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</si>
  <si>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</si>
  <si>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</si>
  <si>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</si>
  <si>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</si>
  <si>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</si>
  <si>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</si>
  <si>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</si>
  <si>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</si>
  <si>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</si>
  <si>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</si>
  <si>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</si>
  <si>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</si>
  <si>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</si>
  <si>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</si>
  <si>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</si>
  <si>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</si>
  <si>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</si>
  <si>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</si>
  <si>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</si>
  <si>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</si>
  <si>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</si>
  <si>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</si>
  <si>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</si>
  <si>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</si>
  <si>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</si>
  <si>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</si>
  <si>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</si>
  <si>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</si>
  <si>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</si>
  <si>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</si>
  <si>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</si>
  <si>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</si>
  <si>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</si>
  <si>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</si>
  <si>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</si>
  <si>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</si>
  <si>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</si>
  <si>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</si>
  <si>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</si>
  <si>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</si>
  <si>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</si>
  <si>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</si>
  <si>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</si>
  <si>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</si>
  <si>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</si>
  <si>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</si>
  <si>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</si>
  <si>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</si>
  <si>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</si>
  <si>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</si>
  <si>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</si>
  <si>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</si>
  <si>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</si>
  <si>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</si>
  <si>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</si>
  <si>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</si>
  <si>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</si>
  <si>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</si>
  <si>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</si>
  <si>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</si>
  <si>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</si>
  <si>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</si>
  <si>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</si>
  <si>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</si>
  <si>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</si>
  <si>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</si>
  <si>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</si>
  <si>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</si>
  <si>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</si>
  <si>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</si>
  <si>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</si>
  <si>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</si>
  <si>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</si>
  <si>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</si>
  <si>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</si>
  <si>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</si>
  <si>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</si>
  <si>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</si>
  <si>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</si>
  <si>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</si>
  <si>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</si>
  <si>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</si>
  <si>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</si>
  <si>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</si>
  <si>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</si>
  <si>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</si>
  <si>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</si>
  <si>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</si>
  <si>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</si>
  <si>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</si>
  <si>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</si>
  <si>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</si>
  <si>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</si>
  <si>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</si>
  <si>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</si>
  <si>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</si>
  <si>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</si>
  <si>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</si>
  <si>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</si>
  <si>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</si>
  <si>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</si>
  <si>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</si>
  <si>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</si>
  <si>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</si>
  <si>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</si>
  <si>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</si>
  <si>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</si>
  <si>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</si>
  <si>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</si>
  <si>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</si>
  <si>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</si>
  <si>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</si>
  <si>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</si>
  <si>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</si>
  <si>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</si>
  <si>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</si>
  <si>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</si>
  <si>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</si>
  <si>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</si>
  <si>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</si>
  <si>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</si>
  <si>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</si>
  <si>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</si>
  <si>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</si>
  <si>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</si>
  <si>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</si>
  <si>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</si>
  <si>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</si>
  <si>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</si>
  <si>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</si>
  <si>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</si>
  <si>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</si>
  <si>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</si>
  <si>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</si>
  <si>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</si>
  <si>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</si>
  <si>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</si>
  <si>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</si>
  <si>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</si>
  <si>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</si>
  <si>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</si>
  <si>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</si>
  <si>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</si>
  <si>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</si>
  <si>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</si>
  <si>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</si>
  <si>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</si>
  <si>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</si>
  <si>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</si>
  <si>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</si>
  <si>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</si>
  <si>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</si>
  <si>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</si>
  <si>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</si>
  <si>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</si>
  <si>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</si>
  <si>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</si>
  <si>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</si>
  <si>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</si>
  <si>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</si>
  <si>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</si>
  <si>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</si>
  <si>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</si>
  <si>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</si>
  <si>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</si>
  <si>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</si>
  <si>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</si>
  <si>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</si>
  <si>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</si>
  <si>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</si>
  <si>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</si>
  <si>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</si>
  <si>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</si>
  <si>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</si>
  <si>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</si>
  <si>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</si>
  <si>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</si>
  <si>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</si>
  <si>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</si>
  <si>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</si>
  <si>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</si>
  <si>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</si>
  <si>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</si>
  <si>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</si>
  <si>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</si>
  <si>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</si>
  <si>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</si>
  <si>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</si>
  <si>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</si>
  <si>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</si>
  <si>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</si>
  <si>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</si>
  <si>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</si>
  <si>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</si>
  <si>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</si>
  <si>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</si>
  <si>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</si>
  <si>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</si>
  <si>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</si>
  <si>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</si>
  <si>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</si>
  <si>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</si>
  <si>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</si>
  <si>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</si>
  <si>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</si>
  <si>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</si>
  <si>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</si>
  <si>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</si>
  <si>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</si>
  <si>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</si>
  <si>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</si>
  <si>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</si>
  <si>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</si>
  <si>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</si>
  <si>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</si>
  <si>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</si>
  <si>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</si>
  <si>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</si>
  <si>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</si>
  <si>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</si>
  <si>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</si>
  <si>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</si>
  <si>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</si>
  <si>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</si>
  <si>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</si>
  <si>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</si>
  <si>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</si>
  <si>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</si>
  <si>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</si>
  <si>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</si>
  <si>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</si>
  <si>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</si>
  <si>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</si>
  <si>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</si>
  <si>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</si>
  <si>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</si>
  <si>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</si>
  <si>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</si>
  <si>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</si>
  <si>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</si>
  <si>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</si>
  <si>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</si>
  <si>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</si>
  <si>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</si>
  <si>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</si>
  <si>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</si>
  <si>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</si>
  <si>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</si>
  <si>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</si>
  <si>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</si>
  <si>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</si>
  <si>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</si>
  <si>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</si>
  <si>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</si>
  <si>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</si>
  <si>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</si>
  <si>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</si>
  <si>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</si>
  <si>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</si>
  <si>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</si>
  <si>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</si>
  <si>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</si>
  <si>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</si>
  <si>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</si>
  <si>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</si>
  <si>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</si>
  <si>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</si>
  <si>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</si>
  <si>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</si>
  <si>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</si>
  <si>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</si>
  <si>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</si>
  <si>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</si>
  <si>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</si>
  <si>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</si>
  <si>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</si>
  <si>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</si>
  <si>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</si>
  <si>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</si>
  <si>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</si>
  <si>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</si>
  <si>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</si>
  <si>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</si>
  <si>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</si>
  <si>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</si>
  <si>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</si>
  <si>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</si>
  <si>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</si>
  <si>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</si>
  <si>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</si>
  <si>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</si>
  <si>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</si>
  <si>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</si>
  <si>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</si>
  <si>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</si>
  <si>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</si>
  <si>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</si>
  <si>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</si>
  <si>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</si>
  <si>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</si>
  <si>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</si>
  <si>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</si>
  <si>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</si>
  <si>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</si>
  <si>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</si>
  <si>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</si>
  <si>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</si>
  <si>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</si>
  <si>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</si>
  <si>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</si>
  <si>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</si>
  <si>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</si>
  <si>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</si>
  <si>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</si>
  <si>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</si>
  <si>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</si>
  <si>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</si>
  <si>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</si>
  <si>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</si>
  <si>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</si>
  <si>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</si>
  <si>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</si>
  <si>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</si>
  <si>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</si>
  <si>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</si>
  <si>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</si>
  <si>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</si>
  <si>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</si>
  <si>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</si>
  <si>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</si>
  <si>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</si>
  <si>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</si>
  <si>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</si>
  <si>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</si>
  <si>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</si>
  <si>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</si>
  <si>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</si>
  <si>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</si>
  <si>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</si>
  <si>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</si>
  <si>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</si>
  <si>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</si>
  <si>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</si>
  <si>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</si>
  <si>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</si>
  <si>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</si>
  <si>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</si>
  <si>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</si>
  <si>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</si>
  <si>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</si>
  <si>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</si>
  <si>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</si>
  <si>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</si>
  <si>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</si>
  <si>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</si>
  <si>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</si>
  <si>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</si>
  <si>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</si>
  <si>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</si>
  <si>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</si>
  <si>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</si>
  <si>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</si>
  <si>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</si>
  <si>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</si>
  <si>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</si>
  <si>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</si>
  <si>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</si>
  <si>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</si>
  <si>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</si>
  <si>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</si>
  <si>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</si>
  <si>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</si>
  <si>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</si>
  <si>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</si>
  <si>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</si>
  <si>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</si>
  <si>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</si>
  <si>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</si>
  <si>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</si>
  <si>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</si>
  <si>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</si>
  <si>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</si>
  <si>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</si>
  <si>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</si>
  <si>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</si>
  <si>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</si>
  <si>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</si>
  <si>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</si>
  <si>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</si>
  <si>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</si>
  <si>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</si>
  <si>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</si>
  <si>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</si>
  <si>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</si>
  <si>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</si>
  <si>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</si>
  <si>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</si>
  <si>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</si>
  <si>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</si>
  <si>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</si>
  <si>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</si>
  <si>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</si>
  <si>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</si>
  <si>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</si>
  <si>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</si>
  <si>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</si>
  <si>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</si>
  <si>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</si>
  <si>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</si>
  <si>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</si>
  <si>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</si>
  <si>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</si>
  <si>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</si>
  <si>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</si>
  <si>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</si>
  <si>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</si>
  <si>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</si>
  <si>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</si>
  <si>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</si>
  <si>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</si>
  <si>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</si>
  <si>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</si>
  <si>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</si>
  <si>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</si>
  <si>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</si>
  <si>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</si>
  <si>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</si>
  <si>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</si>
  <si>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</si>
  <si>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</si>
  <si>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</si>
  <si>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</si>
  <si>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</si>
  <si>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</si>
  <si>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</si>
  <si>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</si>
  <si>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</si>
  <si>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</si>
  <si>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</si>
  <si>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</si>
  <si>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</si>
  <si>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</si>
  <si>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</si>
  <si>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</si>
  <si>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</si>
  <si>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</si>
  <si>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</si>
  <si>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</si>
  <si>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</si>
  <si>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</si>
  <si>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</si>
  <si>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</si>
  <si>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</si>
  <si>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</si>
  <si>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</si>
  <si>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</si>
  <si>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</si>
  <si>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</si>
  <si>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</si>
  <si>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</si>
  <si>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</si>
  <si>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</si>
  <si>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</si>
  <si>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</si>
  <si>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</si>
  <si>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</si>
  <si>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</si>
  <si>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</si>
  <si>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</si>
  <si>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</si>
  <si>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</si>
  <si>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</si>
  <si>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</si>
  <si>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</si>
  <si>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</si>
  <si>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</si>
  <si>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</si>
  <si>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</si>
  <si>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</si>
  <si>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</si>
  <si>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</si>
  <si>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</si>
  <si>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</si>
  <si>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</si>
  <si>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</si>
  <si>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</si>
  <si>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</si>
  <si>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</si>
  <si>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</si>
  <si>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</si>
  <si>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</si>
  <si>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</si>
  <si>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</si>
  <si>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</si>
  <si>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</si>
  <si>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</si>
  <si>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</si>
  <si>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</si>
  <si>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</si>
  <si>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</si>
  <si>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</si>
  <si>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</si>
  <si>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</si>
  <si>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</si>
  <si>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</si>
  <si>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</si>
  <si>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</si>
  <si>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</si>
  <si>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</si>
  <si>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</si>
  <si>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</si>
  <si>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</si>
  <si>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</si>
  <si>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</si>
  <si>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</si>
  <si>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</si>
  <si>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</si>
  <si>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</si>
  <si>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</si>
  <si>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</si>
  <si>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</si>
  <si>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</si>
  <si>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</si>
  <si>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</si>
  <si>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</si>
  <si>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</si>
  <si>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</si>
  <si>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</si>
  <si>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</si>
  <si>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</si>
  <si>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</si>
  <si>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</si>
  <si>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</si>
  <si>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</si>
  <si>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</si>
  <si>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</si>
  <si>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</si>
  <si>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</si>
  <si>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</si>
  <si>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</si>
  <si>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</si>
  <si>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</si>
  <si>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</si>
  <si>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</si>
  <si>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</si>
  <si>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</si>
  <si>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</si>
  <si>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</si>
  <si>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</si>
  <si>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</si>
  <si>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</si>
  <si>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</si>
  <si>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</si>
  <si>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</si>
  <si>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</si>
  <si>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</si>
  <si>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</si>
  <si>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</si>
  <si>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</si>
  <si>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</si>
  <si>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</si>
  <si>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</si>
  <si>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</si>
  <si>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</si>
  <si>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</si>
  <si>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</si>
  <si>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</si>
  <si>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</si>
  <si>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</si>
  <si>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</si>
  <si>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</si>
  <si>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</si>
  <si>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</si>
  <si>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</si>
  <si>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</si>
  <si>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</si>
  <si>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</si>
  <si>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</si>
  <si>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</si>
  <si>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</si>
  <si>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</si>
  <si>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</si>
  <si>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</si>
  <si>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</si>
  <si>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</si>
  <si>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</si>
  <si>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</si>
  <si>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</si>
  <si>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</si>
  <si>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</si>
  <si>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</si>
  <si>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</si>
  <si>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</si>
  <si>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</si>
  <si>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</si>
  <si>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</si>
  <si>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</si>
  <si>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</si>
  <si>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</si>
  <si>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</si>
  <si>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</si>
  <si>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</si>
  <si>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</si>
  <si>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</si>
  <si>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</si>
  <si>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</si>
  <si>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</si>
  <si>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</si>
  <si>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</si>
  <si>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</si>
  <si>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</si>
  <si>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</si>
  <si>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</si>
  <si>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</si>
  <si>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</si>
  <si>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</si>
  <si>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</si>
  <si>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</si>
  <si>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</si>
  <si>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</si>
  <si>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</si>
  <si>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</si>
  <si>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</si>
  <si>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</si>
  <si>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</si>
  <si>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</si>
  <si>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</si>
  <si>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</si>
  <si>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</si>
  <si>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</si>
  <si>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</si>
  <si>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</si>
  <si>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</si>
  <si>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</si>
  <si>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</si>
  <si>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</si>
  <si>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</si>
  <si>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</si>
  <si>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</si>
  <si>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</si>
  <si>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</si>
  <si>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</si>
  <si>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</si>
  <si>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</si>
  <si>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</si>
  <si>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</si>
  <si>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</si>
  <si>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</si>
  <si>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</si>
  <si>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</si>
  <si>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</si>
  <si>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</si>
  <si>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</si>
  <si>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</si>
  <si>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</si>
  <si>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</si>
  <si>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</si>
  <si>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</si>
  <si>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</si>
  <si>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</si>
  <si>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</si>
  <si>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</si>
  <si>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</si>
  <si>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</si>
  <si>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</si>
  <si>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</si>
  <si>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</si>
  <si>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</si>
  <si>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</si>
  <si>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</si>
  <si>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</si>
  <si>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</si>
  <si>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</si>
  <si>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</si>
  <si>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</si>
  <si>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</si>
  <si>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</si>
  <si>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</si>
  <si>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</si>
  <si>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</si>
  <si>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</si>
  <si>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</si>
  <si>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</si>
  <si>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</si>
  <si>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</si>
  <si>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</si>
  <si>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</si>
  <si>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</si>
  <si>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</si>
  <si>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</si>
  <si>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</si>
  <si>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</si>
  <si>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</si>
  <si>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</si>
  <si>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</si>
  <si>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</si>
  <si>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</si>
  <si>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</si>
  <si>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</si>
  <si>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</si>
  <si>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</si>
  <si>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</si>
  <si>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</si>
  <si>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</si>
  <si>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</si>
  <si>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</si>
  <si>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</si>
  <si>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</si>
  <si>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</si>
  <si>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</si>
  <si>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</si>
  <si>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</si>
  <si>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</si>
  <si>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</si>
  <si>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</si>
  <si>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</si>
  <si>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</si>
  <si>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</si>
  <si>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</si>
  <si>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</si>
  <si>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</si>
  <si>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</si>
  <si>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</si>
  <si>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</si>
  <si>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</si>
  <si>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</si>
  <si>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</si>
  <si>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</si>
  <si>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</si>
  <si>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</si>
  <si>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</si>
  <si>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</si>
  <si>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</si>
  <si>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</si>
  <si>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</si>
  <si>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</si>
  <si>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</si>
  <si>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</si>
  <si>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</si>
  <si>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</si>
  <si>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</si>
  <si>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</si>
  <si>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</si>
  <si>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</si>
  <si>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</si>
  <si>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</si>
  <si>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</si>
  <si>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</si>
  <si>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</si>
  <si>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</si>
  <si>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</si>
  <si>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</si>
  <si>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</si>
  <si>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</si>
  <si>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</si>
  <si>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</si>
  <si>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</si>
  <si>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</si>
  <si>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</si>
  <si>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</si>
  <si>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</si>
  <si>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</si>
  <si>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</si>
  <si>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</si>
  <si>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</si>
  <si>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</si>
  <si>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</si>
  <si>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</si>
  <si>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</si>
  <si>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</si>
  <si>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</si>
  <si>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</si>
  <si>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</si>
  <si>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</si>
  <si>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</si>
  <si>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</si>
  <si>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</si>
  <si>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</si>
  <si>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</si>
  <si>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</si>
  <si>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</si>
  <si>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</si>
  <si>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</si>
  <si>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</si>
  <si>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</si>
  <si>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</si>
  <si>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</si>
  <si>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</si>
  <si>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</si>
  <si>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</si>
  <si>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</si>
  <si>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</si>
  <si>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</si>
  <si>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</si>
  <si>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</si>
  <si>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</si>
  <si>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</si>
  <si>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</si>
  <si>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</si>
  <si>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</si>
  <si>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</si>
  <si>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</si>
  <si>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</si>
  <si>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</si>
  <si>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</si>
  <si>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</si>
  <si>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</si>
  <si>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</si>
  <si>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</si>
  <si>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</si>
  <si>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</si>
  <si>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</si>
  <si>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</si>
  <si>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</si>
  <si>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</si>
  <si>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</si>
  <si>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</si>
  <si>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</si>
  <si>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</si>
  <si>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</si>
  <si>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</si>
  <si>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</si>
  <si>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</si>
  <si>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</si>
  <si>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</si>
  <si>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</si>
  <si>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</si>
  <si>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</si>
  <si>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</si>
  <si>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</si>
  <si>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</si>
  <si>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</si>
  <si>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</si>
  <si>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</si>
  <si>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</si>
  <si>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</si>
  <si>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</si>
  <si>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</si>
  <si>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</si>
  <si>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</si>
  <si>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</si>
  <si>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</si>
  <si>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</si>
  <si>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</si>
  <si>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</si>
  <si>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</si>
  <si>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</si>
  <si>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</si>
  <si>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</si>
  <si>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</si>
  <si>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</si>
  <si>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</si>
  <si>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</si>
  <si>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</si>
  <si>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</si>
  <si>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</si>
  <si>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</si>
  <si>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</si>
  <si>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</si>
  <si>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</si>
  <si>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</si>
  <si>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</si>
  <si>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</si>
  <si>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</si>
  <si>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</si>
  <si>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</si>
  <si>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</si>
  <si>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</si>
  <si>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</si>
  <si>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</si>
  <si>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</si>
  <si>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</si>
  <si>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</si>
  <si>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</si>
  <si>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</si>
  <si>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</si>
  <si>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</si>
  <si>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</si>
  <si>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</si>
  <si>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</si>
  <si>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</si>
  <si>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</si>
  <si>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</si>
  <si>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</si>
  <si>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</si>
  <si>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</si>
  <si>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</si>
  <si>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</si>
  <si>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</si>
  <si>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</si>
  <si>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</si>
  <si>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</si>
  <si>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</si>
  <si>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</si>
  <si>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</si>
  <si>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</si>
  <si>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</si>
  <si>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</si>
  <si>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</si>
  <si>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</si>
  <si>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</si>
  <si>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</si>
  <si>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</si>
  <si>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</si>
  <si>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</si>
  <si>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</si>
  <si>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</si>
  <si>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</si>
  <si>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</si>
  <si>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</si>
  <si>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</si>
  <si>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</si>
  <si>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</si>
  <si>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</si>
  <si>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</si>
  <si>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</si>
  <si>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</si>
  <si>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</si>
  <si>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</si>
  <si>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</si>
  <si>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</si>
  <si>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</si>
  <si>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</si>
  <si>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</si>
  <si>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</si>
  <si>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</si>
  <si>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</si>
  <si>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</si>
  <si>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</si>
  <si>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</si>
  <si>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</si>
  <si>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</si>
  <si>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</si>
  <si>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</si>
  <si>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</si>
  <si>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</si>
  <si>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</si>
  <si>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</si>
  <si>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</si>
  <si>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</si>
  <si>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</si>
  <si>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</si>
  <si>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</si>
  <si>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</si>
  <si>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</si>
  <si>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</si>
  <si>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</si>
  <si>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</si>
  <si>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</si>
  <si>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</si>
  <si>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</si>
  <si>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</si>
  <si>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</si>
  <si>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</si>
  <si>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</si>
  <si>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</si>
  <si>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</si>
  <si>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</si>
  <si>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</si>
  <si>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</si>
  <si>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</si>
  <si>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</si>
  <si>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</si>
  <si>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</si>
  <si>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</si>
  <si>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</si>
  <si>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</si>
  <si>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</si>
  <si>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</si>
  <si>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</si>
  <si>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</si>
  <si>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</si>
  <si>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</si>
  <si>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</si>
  <si>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</si>
  <si>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</si>
  <si>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</si>
  <si>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</si>
  <si>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</si>
  <si>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</si>
  <si>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</si>
  <si>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</si>
  <si>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</si>
  <si>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</si>
  <si>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</si>
  <si>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</si>
  <si>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</si>
  <si>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</si>
  <si>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</si>
  <si>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</si>
  <si>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</si>
  <si>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</si>
  <si>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</si>
  <si>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</si>
  <si>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</si>
  <si>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</si>
  <si>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</si>
  <si>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</si>
  <si>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</si>
  <si>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</si>
  <si>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</si>
  <si>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</si>
  <si>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</si>
  <si>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</si>
  <si>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</si>
  <si>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</si>
  <si>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</si>
  <si>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</si>
  <si>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</si>
  <si>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</si>
  <si>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</si>
  <si>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</si>
  <si>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</si>
  <si>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</si>
  <si>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</si>
  <si>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</si>
  <si>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</si>
  <si>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</si>
  <si>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</si>
  <si>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</si>
  <si>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</si>
  <si>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</si>
  <si>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</si>
  <si>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</si>
  <si>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</si>
  <si>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</si>
  <si>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</si>
  <si>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</si>
  <si>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</si>
  <si>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</si>
  <si>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</si>
  <si>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</si>
  <si>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</si>
  <si>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</si>
  <si>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</si>
  <si>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</si>
  <si>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</si>
  <si>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</si>
  <si>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</si>
  <si>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</si>
  <si>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</si>
  <si>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</si>
  <si>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</si>
  <si>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</si>
  <si>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</si>
  <si>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</si>
  <si>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</si>
  <si>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</si>
  <si>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</si>
  <si>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</si>
  <si>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</si>
  <si>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</si>
  <si>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</si>
  <si>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</si>
  <si>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</si>
  <si>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</si>
  <si>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</si>
  <si>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</si>
  <si>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</si>
  <si>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</si>
  <si>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</si>
  <si>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</si>
  <si>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</si>
  <si>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</si>
  <si>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</si>
  <si>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</si>
  <si>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</si>
  <si>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</si>
  <si>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</si>
  <si>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</si>
  <si>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</si>
  <si>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</si>
  <si>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</si>
  <si>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</si>
  <si>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</si>
  <si>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</si>
  <si>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</si>
  <si>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</si>
  <si>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</si>
  <si>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</si>
  <si>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</si>
  <si>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</si>
  <si>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</si>
  <si>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</si>
  <si>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</si>
  <si>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</si>
  <si>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</si>
  <si>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</si>
  <si>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</si>
  <si>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</si>
  <si>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</si>
  <si>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</si>
  <si>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</si>
  <si>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</si>
  <si>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</si>
  <si>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</si>
  <si>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</si>
  <si>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</si>
  <si>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</si>
  <si>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</si>
  <si>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</si>
  <si>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</si>
  <si>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</si>
  <si>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</si>
  <si>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</si>
  <si>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</si>
  <si>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</si>
  <si>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</si>
  <si>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</si>
  <si>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</si>
  <si>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</si>
  <si>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</si>
  <si>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</si>
  <si>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</si>
  <si>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</si>
  <si>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</si>
  <si>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</si>
  <si>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</si>
  <si>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</si>
  <si>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</si>
  <si>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</si>
  <si>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</si>
  <si>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</si>
  <si>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</si>
  <si>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</si>
  <si>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</si>
  <si>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</si>
  <si>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</si>
  <si>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</si>
  <si>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</si>
  <si>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</si>
  <si>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</si>
  <si>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</si>
  <si>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</si>
  <si>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</si>
  <si>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</si>
  <si>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</si>
  <si>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</si>
  <si>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</si>
  <si>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</si>
  <si>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</si>
  <si>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</si>
  <si>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</si>
  <si>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</si>
  <si>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</si>
  <si>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</si>
  <si>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</si>
  <si>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</si>
  <si>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</si>
  <si>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</si>
  <si>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</si>
  <si>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</si>
  <si>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</si>
  <si>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</si>
  <si>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</si>
  <si>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</si>
  <si>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</si>
  <si>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</si>
  <si>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</si>
  <si>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</si>
  <si>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</si>
  <si>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</si>
  <si>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</si>
  <si>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</si>
  <si>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</si>
  <si>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</si>
  <si>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</si>
  <si>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</si>
  <si>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</si>
  <si>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</si>
  <si>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</si>
  <si>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</si>
  <si>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</si>
  <si>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</si>
  <si>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</si>
  <si>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</si>
  <si>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</si>
  <si>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</si>
  <si>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</si>
  <si>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</si>
  <si>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</si>
  <si>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</si>
  <si>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</si>
  <si>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</si>
  <si>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</si>
  <si>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</si>
  <si>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</si>
  <si>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</si>
  <si>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</si>
  <si>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</si>
  <si>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</si>
  <si>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</si>
  <si>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</si>
  <si>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</si>
  <si>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</si>
  <si>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</si>
  <si>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</si>
  <si>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</si>
  <si>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</si>
  <si>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</si>
  <si>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</si>
  <si>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</si>
  <si>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</si>
  <si>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</si>
  <si>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</si>
  <si>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</si>
  <si>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</si>
  <si>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</si>
  <si>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</si>
  <si>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</si>
  <si>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</si>
  <si>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</si>
  <si>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</si>
  <si>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</si>
  <si>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</si>
  <si>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</si>
  <si>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</si>
  <si>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</si>
  <si>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</si>
  <si>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</si>
  <si>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</si>
  <si>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</si>
  <si>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</si>
  <si>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</si>
  <si>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</si>
  <si>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</si>
  <si>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</si>
  <si>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</si>
  <si>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</si>
  <si>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</si>
  <si>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</si>
  <si>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</si>
  <si>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</si>
  <si>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</si>
  <si>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</si>
  <si>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</si>
  <si>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</si>
  <si>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</si>
  <si>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</si>
  <si>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</si>
  <si>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</si>
  <si>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</si>
  <si>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</si>
  <si>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</si>
  <si>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</si>
  <si>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</si>
  <si>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</si>
  <si>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</si>
  <si>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</si>
  <si>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</si>
  <si>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</si>
  <si>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</si>
  <si>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</si>
  <si>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</si>
  <si>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</si>
  <si>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</si>
  <si>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</si>
  <si>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</si>
  <si>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</si>
  <si>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</si>
  <si>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</si>
  <si>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</si>
  <si>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</si>
  <si>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</si>
  <si>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</si>
  <si>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</si>
  <si>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</si>
  <si>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</si>
  <si>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</si>
  <si>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</si>
  <si>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</si>
  <si>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</si>
  <si>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</si>
  <si>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</si>
  <si>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</si>
  <si>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</si>
  <si>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</si>
  <si>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</si>
  <si>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</si>
  <si>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</si>
  <si>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</si>
  <si>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</si>
  <si>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</si>
  <si>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</si>
  <si>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</si>
  <si>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</si>
  <si>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</si>
  <si>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</si>
  <si>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</si>
  <si>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</si>
  <si>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</si>
  <si>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</si>
  <si>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</si>
  <si>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</si>
  <si>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</si>
  <si>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</si>
  <si>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</si>
  <si>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</si>
  <si>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</si>
  <si>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</si>
  <si>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</si>
  <si>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</si>
  <si>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</si>
  <si>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</si>
  <si>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</si>
  <si>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</si>
  <si>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</si>
  <si>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</si>
  <si>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</si>
  <si>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</si>
  <si>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</si>
  <si>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</si>
  <si>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</si>
  <si>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</si>
  <si>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</si>
  <si>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</si>
  <si>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</si>
  <si>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</si>
  <si>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</si>
  <si>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</si>
  <si>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</si>
  <si>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</si>
  <si>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</si>
  <si>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</si>
  <si>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</si>
  <si>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</si>
  <si>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</si>
  <si>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</si>
  <si>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</si>
  <si>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</si>
  <si>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</si>
  <si>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</si>
  <si>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</si>
  <si>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</si>
  <si>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</si>
  <si>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</si>
  <si>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</si>
  <si>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</si>
  <si>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</si>
  <si>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</si>
  <si>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</si>
  <si>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</si>
  <si>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</si>
  <si>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</si>
  <si>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</si>
  <si>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</si>
  <si>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</si>
  <si>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</si>
  <si>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</si>
  <si>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</si>
  <si>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</si>
  <si>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</si>
  <si>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</si>
  <si>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</si>
  <si>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</si>
  <si>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</si>
  <si>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</si>
  <si>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</si>
  <si>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</si>
  <si>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</si>
  <si>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</si>
  <si>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</si>
  <si>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</si>
  <si>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</si>
  <si>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</si>
  <si>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</si>
  <si>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</si>
  <si>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</si>
  <si>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</si>
  <si>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</si>
  <si>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</si>
  <si>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</si>
  <si>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</si>
  <si>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</si>
  <si>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</si>
  <si>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</si>
  <si>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</si>
  <si>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</si>
  <si>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</si>
  <si>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</si>
  <si>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</si>
  <si>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</si>
  <si>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</si>
  <si>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</si>
  <si>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</si>
  <si>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</si>
  <si>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</si>
  <si>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</si>
  <si>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</si>
  <si>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</si>
  <si>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</si>
  <si>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</si>
  <si>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</si>
  <si>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</si>
  <si>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</si>
  <si>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</si>
  <si>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</si>
  <si>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</si>
  <si>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</si>
  <si>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</si>
  <si>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</si>
  <si>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</si>
  <si>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</si>
  <si>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</si>
  <si>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</si>
  <si>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</si>
  <si>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</si>
  <si>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</si>
  <si>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</si>
  <si>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</si>
  <si>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</si>
  <si>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</si>
  <si>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</si>
  <si>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</si>
  <si>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</si>
  <si>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</si>
  <si>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</si>
  <si>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</si>
  <si>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</si>
  <si>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</si>
  <si>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</si>
  <si>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</si>
  <si>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</si>
  <si>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</si>
  <si>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</si>
  <si>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</si>
  <si>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</si>
  <si>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</si>
  <si>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</si>
  <si>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</si>
  <si>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</si>
  <si>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</si>
  <si>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</si>
  <si>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</si>
  <si>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</si>
  <si>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</si>
  <si>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</si>
  <si>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</si>
  <si>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</si>
  <si>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</si>
  <si>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</si>
  <si>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</si>
  <si>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</si>
  <si>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</si>
  <si>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</si>
  <si>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</si>
  <si>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</si>
  <si>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</si>
  <si>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</si>
  <si>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</si>
  <si>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</si>
  <si>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</si>
  <si>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</si>
  <si>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</si>
  <si>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</si>
  <si>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</si>
  <si>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</si>
  <si>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</si>
  <si>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</si>
  <si>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</si>
  <si>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</si>
  <si>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</si>
  <si>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</si>
  <si>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</si>
  <si>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</si>
  <si>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</si>
  <si>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</si>
  <si>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</si>
  <si>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</si>
  <si>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</si>
  <si>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</si>
  <si>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</si>
  <si>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</si>
  <si>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</si>
  <si>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</si>
  <si>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</si>
  <si>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</si>
  <si>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</si>
  <si>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</si>
  <si>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</si>
  <si>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</si>
  <si>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</si>
  <si>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</si>
  <si>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</si>
  <si>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</si>
  <si>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</si>
  <si>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</si>
  <si>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</si>
  <si>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</si>
  <si>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</si>
  <si>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</si>
  <si>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</si>
  <si>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</si>
  <si>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</si>
  <si>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</si>
  <si>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</si>
  <si>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</si>
  <si>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</si>
  <si>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</si>
  <si>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</si>
  <si>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</si>
  <si>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</si>
  <si>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</si>
  <si>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</si>
  <si>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</si>
  <si>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</si>
  <si>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</si>
  <si>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</si>
  <si>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</si>
  <si>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</si>
  <si>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</si>
  <si>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</si>
  <si>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</si>
  <si>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</si>
  <si>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</si>
  <si>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</si>
  <si>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</si>
  <si>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</si>
  <si>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</si>
  <si>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</si>
  <si>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</si>
  <si>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</si>
  <si>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</si>
  <si>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</si>
  <si>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</si>
  <si>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</si>
  <si>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</si>
  <si>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</si>
  <si>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</si>
  <si>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</si>
  <si>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</si>
  <si>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</si>
  <si>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</si>
  <si>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</si>
  <si>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</si>
  <si>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</si>
  <si>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</si>
  <si>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</si>
  <si>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</si>
  <si>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</si>
  <si>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</si>
  <si>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</si>
  <si>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</si>
  <si>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</si>
  <si>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</si>
  <si>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</si>
  <si>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</si>
  <si>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</si>
  <si>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</si>
  <si>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</si>
  <si>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</si>
  <si>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</si>
  <si>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</si>
  <si>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</si>
  <si>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</si>
  <si>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</si>
  <si>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</si>
  <si>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</si>
  <si>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</si>
  <si>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</si>
  <si>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</si>
  <si>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</si>
  <si>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</si>
  <si>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</si>
  <si>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</si>
  <si>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</si>
  <si>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</si>
  <si>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</si>
  <si>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</si>
  <si>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</si>
  <si>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</si>
  <si>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</si>
  <si>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</si>
  <si>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</si>
  <si>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</si>
  <si>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</si>
  <si>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</si>
  <si>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</si>
  <si>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</si>
  <si>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</si>
  <si>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</si>
  <si>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</si>
  <si>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</si>
  <si>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</si>
  <si>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</si>
  <si>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</si>
  <si>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</si>
  <si>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</si>
  <si>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</si>
  <si>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</si>
  <si>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</si>
  <si>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</si>
  <si>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</si>
  <si>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</si>
  <si>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</si>
  <si>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</si>
  <si>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</si>
  <si>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</si>
  <si>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</si>
  <si>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</si>
  <si>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</si>
  <si>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</si>
  <si>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</si>
  <si>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</si>
  <si>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</si>
  <si>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</si>
  <si>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</si>
  <si>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</si>
  <si>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</si>
  <si>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</si>
  <si>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</si>
  <si>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</si>
  <si>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</si>
  <si>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</si>
  <si>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</si>
  <si>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</si>
  <si>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</si>
  <si>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</si>
  <si>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</si>
  <si>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</si>
  <si>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</si>
  <si>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</si>
  <si>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</si>
  <si>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</si>
  <si>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</si>
  <si>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</si>
  <si>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</si>
  <si>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</si>
  <si>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</si>
  <si>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</si>
  <si>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</si>
  <si>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</si>
  <si>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</si>
  <si>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</si>
  <si>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</si>
  <si>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</si>
  <si>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</si>
  <si>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</si>
  <si>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</si>
  <si>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</si>
  <si>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</si>
  <si>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</si>
  <si>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</si>
  <si>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</si>
  <si>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</si>
  <si>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</si>
  <si>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</si>
  <si>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</si>
  <si>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</si>
  <si>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</si>
  <si>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</si>
  <si>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</si>
  <si>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</si>
  <si>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</si>
  <si>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</si>
  <si>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</si>
  <si>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</si>
  <si>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</si>
  <si>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</si>
  <si>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</si>
  <si>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</si>
  <si>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</si>
  <si>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</si>
  <si>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</si>
  <si>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</si>
  <si>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</si>
  <si>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</si>
  <si>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</si>
  <si>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</si>
  <si>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</si>
  <si>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</si>
  <si>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</si>
  <si>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</si>
  <si>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</si>
  <si>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</si>
  <si>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</si>
  <si>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</si>
  <si>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</si>
  <si>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</si>
  <si>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</si>
  <si>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</si>
  <si>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</si>
  <si>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</si>
  <si>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</si>
  <si>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</si>
  <si>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</si>
  <si>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</si>
  <si>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</si>
  <si>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</si>
  <si>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</si>
  <si>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</si>
  <si>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</si>
  <si>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</si>
  <si>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</si>
  <si>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</si>
  <si>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</si>
  <si>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</si>
  <si>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</si>
  <si>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</si>
  <si>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</si>
  <si>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</si>
  <si>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</si>
  <si>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</si>
  <si>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</si>
  <si>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</si>
  <si>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</si>
  <si>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</si>
  <si>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</si>
  <si>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</si>
  <si>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</si>
  <si>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</si>
  <si>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</si>
  <si>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</si>
  <si>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</si>
  <si>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</si>
  <si>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</si>
  <si>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</si>
  <si>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</si>
  <si>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</si>
  <si>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</si>
  <si>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</si>
  <si>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</si>
  <si>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</si>
  <si>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</si>
  <si>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</si>
  <si>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</si>
  <si>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</si>
  <si>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</si>
  <si>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</si>
  <si>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</si>
  <si>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</si>
  <si>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</si>
  <si>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</si>
  <si>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</si>
  <si>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</si>
  <si>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</si>
  <si>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</si>
  <si>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</si>
  <si>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</si>
  <si>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</si>
  <si>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</si>
  <si>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</si>
  <si>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</si>
  <si>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</si>
  <si>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</si>
  <si>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</si>
  <si>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</si>
  <si>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</si>
  <si>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</si>
  <si>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</si>
  <si>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</si>
  <si>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</si>
  <si>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</si>
  <si>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</si>
  <si>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</si>
  <si>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</si>
  <si>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</si>
  <si>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</si>
  <si>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</si>
  <si>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</si>
  <si>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</si>
  <si>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</si>
  <si>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</si>
  <si>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</si>
  <si>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</si>
  <si>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</si>
  <si>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</si>
  <si>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</si>
  <si>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</si>
  <si>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</si>
  <si>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</si>
  <si>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</si>
  <si>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</si>
  <si>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</si>
  <si>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</si>
  <si>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</si>
  <si>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</si>
  <si>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</si>
  <si>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</si>
  <si>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</si>
  <si>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</si>
  <si>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</si>
  <si>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</si>
  <si>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</si>
  <si>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</si>
  <si>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</si>
  <si>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</si>
  <si>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</si>
  <si>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</si>
  <si>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</si>
  <si>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</si>
  <si>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</si>
  <si>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</si>
  <si>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</si>
  <si>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</si>
  <si>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</si>
  <si>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</si>
  <si>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</si>
  <si>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</si>
  <si>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</si>
  <si>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</si>
  <si>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</si>
  <si>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</si>
  <si>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</si>
  <si>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</si>
  <si>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</si>
  <si>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</si>
  <si>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</si>
  <si>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</si>
  <si>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</si>
  <si>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</si>
  <si>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</si>
  <si>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</si>
  <si>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</si>
  <si>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</si>
  <si>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</si>
  <si>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</si>
  <si>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</si>
  <si>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</si>
  <si>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</si>
  <si>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</si>
  <si>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</si>
  <si>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</si>
  <si>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</si>
  <si>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</si>
  <si>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</si>
  <si>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</si>
  <si>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</si>
  <si>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</si>
  <si>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</si>
  <si>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</si>
  <si>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</si>
  <si>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</si>
  <si>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</si>
  <si>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</si>
  <si>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</si>
  <si>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</si>
  <si>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</si>
  <si>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</si>
  <si>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</si>
  <si>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</si>
  <si>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</si>
  <si>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</si>
  <si>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</si>
  <si>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</si>
  <si>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</si>
  <si>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</si>
  <si>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</si>
  <si>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</si>
  <si>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</si>
  <si>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</si>
  <si>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</si>
  <si>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</si>
  <si>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</si>
  <si>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</si>
  <si>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</si>
  <si>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</si>
  <si>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</si>
  <si>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</si>
  <si>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</si>
  <si>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</si>
  <si>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</si>
  <si>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</si>
  <si>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</si>
  <si>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</si>
  <si>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</si>
  <si>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</si>
  <si>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</si>
  <si>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</si>
  <si>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</si>
  <si>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</si>
  <si>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</si>
  <si>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</si>
  <si>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</si>
  <si>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</si>
  <si>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</si>
  <si>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</si>
  <si>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</si>
  <si>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</si>
  <si>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</si>
  <si>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</si>
  <si>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</si>
  <si>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</si>
  <si>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</si>
  <si>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</si>
  <si>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</si>
  <si>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</si>
  <si>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</si>
  <si>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</si>
  <si>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</si>
  <si>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</si>
  <si>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</si>
  <si>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</si>
  <si>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</si>
  <si>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</si>
  <si>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</si>
  <si>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</si>
  <si>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</si>
  <si>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</si>
  <si>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</si>
  <si>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</si>
  <si>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</si>
  <si>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</si>
  <si>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</si>
  <si>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</si>
  <si>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</si>
  <si>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</si>
  <si>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</si>
  <si>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</si>
  <si>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</si>
  <si>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</si>
  <si>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</si>
  <si>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</si>
  <si>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</si>
  <si>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</si>
  <si>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</si>
  <si>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</si>
  <si>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</si>
  <si>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</si>
  <si>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</si>
  <si>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</si>
  <si>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</si>
  <si>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</si>
  <si>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</si>
  <si>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</si>
  <si>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</si>
  <si>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</si>
  <si>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</si>
  <si>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</si>
  <si>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</si>
  <si>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</si>
  <si>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</si>
  <si>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</si>
  <si>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</si>
  <si>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</si>
  <si>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</si>
  <si>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</si>
  <si>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</si>
  <si>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</si>
  <si>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</si>
  <si>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</si>
  <si>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</si>
  <si>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</si>
  <si>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</si>
  <si>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</si>
  <si>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</si>
  <si>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</si>
  <si>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</si>
  <si>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</si>
  <si>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</si>
  <si>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</si>
  <si>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</si>
  <si>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</si>
  <si>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</si>
  <si>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</si>
  <si>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</si>
  <si>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</si>
  <si>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</si>
  <si>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</si>
  <si>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</si>
  <si>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</si>
  <si>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</si>
  <si>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</si>
  <si>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</si>
  <si>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</si>
  <si>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</si>
  <si>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</si>
  <si>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</si>
  <si>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</si>
  <si>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</si>
  <si>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</si>
  <si>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</si>
  <si>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</si>
  <si>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</si>
  <si>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</si>
  <si>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</si>
  <si>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</si>
  <si>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</si>
  <si>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</si>
  <si>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</si>
  <si>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</si>
  <si>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</si>
  <si>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</si>
  <si>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</si>
  <si>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</si>
  <si>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</si>
  <si>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</si>
  <si>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</si>
  <si>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</si>
  <si>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</si>
  <si>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</si>
  <si>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</si>
  <si>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</si>
  <si>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</si>
  <si>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</si>
  <si>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</si>
  <si>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</si>
  <si>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</si>
  <si>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</si>
  <si>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</si>
  <si>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</si>
  <si>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</si>
  <si>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</si>
  <si>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</si>
  <si>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</si>
  <si>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</si>
  <si>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</si>
  <si>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</si>
  <si>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</si>
  <si>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</si>
  <si>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</si>
  <si>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</si>
  <si>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</si>
  <si>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</si>
  <si>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</si>
  <si>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</si>
  <si>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</si>
  <si>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</si>
  <si>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</si>
  <si>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</si>
  <si>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</si>
  <si>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</si>
  <si>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</si>
  <si>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</si>
  <si>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</si>
  <si>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</si>
  <si>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</si>
  <si>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</si>
  <si>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</si>
  <si>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</si>
  <si>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</si>
  <si>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</si>
  <si>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</si>
  <si>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</si>
  <si>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</si>
  <si>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</si>
  <si>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</si>
  <si>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</si>
  <si>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</si>
  <si>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</si>
  <si>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</si>
  <si>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</si>
  <si>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</si>
  <si>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</si>
  <si>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</si>
  <si>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</si>
  <si>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</si>
  <si>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</si>
  <si>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</si>
  <si>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</si>
  <si>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</si>
  <si>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</si>
  <si>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</si>
  <si>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</si>
  <si>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</si>
  <si>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</si>
  <si>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</si>
  <si>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</si>
  <si>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</si>
  <si>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</si>
  <si>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</si>
  <si>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</si>
  <si>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</si>
  <si>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</si>
  <si>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</si>
  <si>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</si>
  <si>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</si>
  <si>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</si>
  <si>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</si>
  <si>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</si>
  <si>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</si>
  <si>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</si>
  <si>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</si>
  <si>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</si>
  <si>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</si>
  <si>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</si>
  <si>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</si>
  <si>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</si>
  <si>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</si>
  <si>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</si>
  <si>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</si>
  <si>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</si>
  <si>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</si>
  <si>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</si>
  <si>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</si>
  <si>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</si>
  <si>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</si>
  <si>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</si>
  <si>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</si>
  <si>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</si>
  <si>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</si>
  <si>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</si>
  <si>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</si>
  <si>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</si>
  <si>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</si>
  <si>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</si>
  <si>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</si>
  <si>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</si>
  <si>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</si>
  <si>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</si>
  <si>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</si>
  <si>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</si>
  <si>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</si>
  <si>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</si>
  <si>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</si>
  <si>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</si>
  <si>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</si>
  <si>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</si>
  <si>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</si>
  <si>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</si>
  <si>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</si>
  <si>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</si>
  <si>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</si>
  <si>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</si>
  <si>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</si>
  <si>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</si>
  <si>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</si>
  <si>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</si>
  <si>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</si>
  <si>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</si>
  <si>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</si>
  <si>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</si>
  <si>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</si>
  <si>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</si>
  <si>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</si>
  <si>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</si>
  <si>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</si>
  <si>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</si>
  <si>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</si>
  <si>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</si>
  <si>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</si>
  <si>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</si>
  <si>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</si>
  <si>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</si>
  <si>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</si>
  <si>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</si>
  <si>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</si>
  <si>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</si>
  <si>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</si>
  <si>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</si>
  <si>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</si>
  <si>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</si>
  <si>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</si>
  <si>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</si>
  <si>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</si>
  <si>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</si>
  <si>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</si>
  <si>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</si>
  <si>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</si>
  <si>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</si>
  <si>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</si>
  <si>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</si>
  <si>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</si>
  <si>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</si>
  <si>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</si>
  <si>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</si>
  <si>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</si>
  <si>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</si>
  <si>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</si>
  <si>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</si>
  <si>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</si>
  <si>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</si>
  <si>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</si>
  <si>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</si>
  <si>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</si>
  <si>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</si>
  <si>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</si>
  <si>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</si>
  <si>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</si>
  <si>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</si>
  <si>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</si>
  <si>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</si>
  <si>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</si>
  <si>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</si>
  <si>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</si>
  <si>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</si>
  <si>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</si>
  <si>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</si>
  <si>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</si>
  <si>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</si>
  <si>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</si>
  <si>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</si>
  <si>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</si>
  <si>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</si>
  <si>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</si>
  <si>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</si>
  <si>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</si>
  <si>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</si>
  <si>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</si>
  <si>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</si>
  <si>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</si>
  <si>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</si>
  <si>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</si>
  <si>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</si>
  <si>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</si>
  <si>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</si>
  <si>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</si>
  <si>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</si>
  <si>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</si>
  <si>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</si>
  <si>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</si>
  <si>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</si>
  <si>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</si>
  <si>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</si>
  <si>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</si>
  <si>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</si>
  <si>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</si>
  <si>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</si>
  <si>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</si>
  <si>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</si>
  <si>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</si>
  <si>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</si>
  <si>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</si>
  <si>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</si>
  <si>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</si>
  <si>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</si>
  <si>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</si>
  <si>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</si>
  <si>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</si>
  <si>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</si>
  <si>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</si>
  <si>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</si>
  <si>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</si>
  <si>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</si>
  <si>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</si>
  <si>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</si>
  <si>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</si>
  <si>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</si>
  <si>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</si>
  <si>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</si>
  <si>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</si>
  <si>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</si>
  <si>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</si>
  <si>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</si>
  <si>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</si>
  <si>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</si>
  <si>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</si>
  <si>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</si>
  <si>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</si>
  <si>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</si>
  <si>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</si>
  <si>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</si>
  <si>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</si>
  <si>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</si>
  <si>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</si>
  <si>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</si>
  <si>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</si>
  <si>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</si>
  <si>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</si>
  <si>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</si>
  <si>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</si>
  <si>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</si>
  <si>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</si>
  <si>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</si>
  <si>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</si>
  <si>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</si>
  <si>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</si>
  <si>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</si>
  <si>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</si>
  <si>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</si>
  <si>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</si>
  <si>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</si>
  <si>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</si>
  <si>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</si>
  <si>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</si>
  <si>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</si>
  <si>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</si>
  <si>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</si>
  <si>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</si>
  <si>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</si>
  <si>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</si>
  <si>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</si>
  <si>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</si>
  <si>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</si>
  <si>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</si>
  <si>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</si>
  <si>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</si>
  <si>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</si>
  <si>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</si>
  <si>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</si>
  <si>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</si>
  <si>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</si>
  <si>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</si>
  <si>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</si>
  <si>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</si>
  <si>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</si>
  <si>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</si>
  <si>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</si>
  <si>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</si>
  <si>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</si>
  <si>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</si>
  <si>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</si>
  <si>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</si>
  <si>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</si>
  <si>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</si>
  <si>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</si>
  <si>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</si>
  <si>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</si>
  <si>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</si>
  <si>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</si>
  <si>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</si>
  <si>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</si>
  <si>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</si>
  <si>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</si>
  <si>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</si>
  <si>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</si>
  <si>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</si>
  <si>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</si>
  <si>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</si>
  <si>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</si>
  <si>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</si>
  <si>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</si>
  <si>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</si>
  <si>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</si>
  <si>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</si>
  <si>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</si>
  <si>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</si>
  <si>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</si>
  <si>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</si>
  <si>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</si>
  <si>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</si>
  <si>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</si>
  <si>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</si>
  <si>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</si>
  <si>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</si>
  <si>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</si>
  <si>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</si>
  <si>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</si>
  <si>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</si>
  <si>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</si>
  <si>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</si>
  <si>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</si>
  <si>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</si>
  <si>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</si>
  <si>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</si>
  <si>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</si>
  <si>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</si>
  <si>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</si>
  <si>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</si>
  <si>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</si>
  <si>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</si>
  <si>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</si>
  <si>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</si>
  <si>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</si>
  <si>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</si>
  <si>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</si>
  <si>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</si>
  <si>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</si>
  <si>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</si>
  <si>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</si>
  <si>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</si>
  <si>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</si>
  <si>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</si>
  <si>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</si>
  <si>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</si>
  <si>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</si>
  <si>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</si>
  <si>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</si>
  <si>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</si>
  <si>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</si>
  <si>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</si>
  <si>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</si>
  <si>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</si>
  <si>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</si>
  <si>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</si>
  <si>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</si>
  <si>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</si>
  <si>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</si>
  <si>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</si>
  <si>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</si>
  <si>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</si>
  <si>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</si>
  <si>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</si>
  <si>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</si>
  <si>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</si>
  <si>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</si>
  <si>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</si>
  <si>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</si>
  <si>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</si>
  <si>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</si>
  <si>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</si>
  <si>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</si>
  <si>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</si>
  <si>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</si>
  <si>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</si>
  <si>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</si>
  <si>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</si>
  <si>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</si>
  <si>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</si>
  <si>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</si>
  <si>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</si>
  <si>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</si>
  <si>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</si>
  <si>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</si>
  <si>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</si>
  <si>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</si>
  <si>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</si>
  <si>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</si>
  <si>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</si>
  <si>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</si>
  <si>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</si>
  <si>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</si>
  <si>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</si>
  <si>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</si>
  <si>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</si>
  <si>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</si>
  <si>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</si>
  <si>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</si>
  <si>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</si>
  <si>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</si>
  <si>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</si>
  <si>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</si>
  <si>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</si>
  <si>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</si>
  <si>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</si>
  <si>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</si>
  <si>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</si>
  <si>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</si>
  <si>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</si>
  <si>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</si>
  <si>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</si>
  <si>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</si>
  <si>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</si>
  <si>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</si>
  <si>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</si>
  <si>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</si>
  <si>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</si>
  <si>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</si>
  <si>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</si>
  <si>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</si>
  <si>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</si>
  <si>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</si>
  <si>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</si>
  <si>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</si>
  <si>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</si>
  <si>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</si>
  <si>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</si>
  <si>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</si>
  <si>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</si>
  <si>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</si>
  <si>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</si>
  <si>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</si>
  <si>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</si>
  <si>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</si>
  <si>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</si>
  <si>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</si>
  <si>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</si>
  <si>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</si>
  <si>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</si>
  <si>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</si>
  <si>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</si>
  <si>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</si>
  <si>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</si>
  <si>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</si>
  <si>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</si>
  <si>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</si>
  <si>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</si>
  <si>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</si>
  <si>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</si>
  <si>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</si>
  <si>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</si>
  <si>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</si>
  <si>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</si>
  <si>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</si>
  <si>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</si>
  <si>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</si>
  <si>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</si>
  <si>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</si>
  <si>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</si>
  <si>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</si>
  <si>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</si>
  <si>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</si>
  <si>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</si>
  <si>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</si>
  <si>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</si>
  <si>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</si>
  <si>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</si>
  <si>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</si>
  <si>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</si>
  <si>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</si>
  <si>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</si>
  <si>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</si>
  <si>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</si>
  <si>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</si>
  <si>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</si>
  <si>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</si>
  <si>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</si>
  <si>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</si>
  <si>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</si>
  <si>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</si>
  <si>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</si>
  <si>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</si>
  <si>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</si>
  <si>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</si>
  <si>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</si>
  <si>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</si>
  <si>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</si>
  <si>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</si>
  <si>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</si>
  <si>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</si>
  <si>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</si>
  <si>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</si>
  <si>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</si>
  <si>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</si>
  <si>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</si>
  <si>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</si>
  <si>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</si>
  <si>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</si>
  <si>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</si>
  <si>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</si>
  <si>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</si>
  <si>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</si>
  <si>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</si>
  <si>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</si>
  <si>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</si>
  <si>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</si>
  <si>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</si>
  <si>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</si>
  <si>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</si>
  <si>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</si>
  <si>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</si>
  <si>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</si>
  <si>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</si>
  <si>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</si>
  <si>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</si>
  <si>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</si>
  <si>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</si>
  <si>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</si>
  <si>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</si>
  <si>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</si>
  <si>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</si>
  <si>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</si>
  <si>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</si>
  <si>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</si>
  <si>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</si>
  <si>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</si>
  <si>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</si>
  <si>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</si>
  <si>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</si>
  <si>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</si>
  <si>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</si>
  <si>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</si>
  <si>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</si>
  <si>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</si>
  <si>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</si>
  <si>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</si>
  <si>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</si>
  <si>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</si>
  <si>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</si>
  <si>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</si>
  <si>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</si>
  <si>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</si>
  <si>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</si>
  <si>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</si>
  <si>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</si>
  <si>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</si>
  <si>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</si>
  <si>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</si>
  <si>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</si>
  <si>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</si>
  <si>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</si>
  <si>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</si>
  <si>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</si>
  <si>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</si>
  <si>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</si>
  <si>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</si>
  <si>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</si>
  <si>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</si>
  <si>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</si>
  <si>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</si>
  <si>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</si>
  <si>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</si>
  <si>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</si>
  <si>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</si>
  <si>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</si>
  <si>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</si>
  <si>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</si>
  <si>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</si>
  <si>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</si>
  <si>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</si>
  <si>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</si>
  <si>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</si>
  <si>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</si>
  <si>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</si>
  <si>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</si>
  <si>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</si>
  <si>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</si>
  <si>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</si>
  <si>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</si>
  <si>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</si>
  <si>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</si>
  <si>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</si>
  <si>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</si>
  <si>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</si>
  <si>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</si>
  <si>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</si>
  <si>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</si>
  <si>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</si>
  <si>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</si>
  <si>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</si>
  <si>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</si>
  <si>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</si>
  <si>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</si>
  <si>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</si>
  <si>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</si>
  <si>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</si>
  <si>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</si>
  <si>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</si>
  <si>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</si>
  <si>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</si>
  <si>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</si>
  <si>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</si>
  <si>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</si>
  <si>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</si>
  <si>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</si>
  <si>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</si>
  <si>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</si>
  <si>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</si>
  <si>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</si>
  <si>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</si>
  <si>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</si>
  <si>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</si>
  <si>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</si>
  <si>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</si>
  <si>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</si>
  <si>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</si>
  <si>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</si>
  <si>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</si>
  <si>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</si>
  <si>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</si>
  <si>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</si>
  <si>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</si>
  <si>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</si>
  <si>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</si>
  <si>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</si>
  <si>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</si>
  <si>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</si>
  <si>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</si>
  <si>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</si>
  <si>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</si>
  <si>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</si>
  <si>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</si>
  <si>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</si>
  <si>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</si>
  <si>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</si>
  <si>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</si>
  <si>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</si>
  <si>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</si>
  <si>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</si>
  <si>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</si>
  <si>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</si>
  <si>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</si>
  <si>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</si>
  <si>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</si>
  <si>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</si>
  <si>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</si>
  <si>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</si>
  <si>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</si>
  <si>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</si>
  <si>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</si>
  <si>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</si>
  <si>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</si>
  <si>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</si>
  <si>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</si>
  <si>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</si>
  <si>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</si>
  <si>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</si>
  <si>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</si>
  <si>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</si>
  <si>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</si>
  <si>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</si>
  <si>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</si>
  <si>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</si>
  <si>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</si>
  <si>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</si>
  <si>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</si>
  <si>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</si>
  <si>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</si>
  <si>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</si>
  <si>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</si>
  <si>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</si>
  <si>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</si>
  <si>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</si>
  <si>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</si>
  <si>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</si>
  <si>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</si>
  <si>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</si>
  <si>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</si>
  <si>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</si>
  <si>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</si>
  <si>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</si>
  <si>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</si>
  <si>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</si>
  <si>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</si>
  <si>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</si>
  <si>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</si>
  <si>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</si>
  <si>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</si>
  <si>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</si>
  <si>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</si>
  <si>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</si>
  <si>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</si>
  <si>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</si>
  <si>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</si>
  <si>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</si>
  <si>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</si>
  <si>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</si>
  <si>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</si>
  <si>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</si>
  <si>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</si>
  <si>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</si>
  <si>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</si>
  <si>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</si>
  <si>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</si>
  <si>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</si>
  <si>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</si>
  <si>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</si>
  <si>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</si>
  <si>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</si>
  <si>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</si>
  <si>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</si>
  <si>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</si>
  <si>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</si>
  <si>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</si>
  <si>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</si>
  <si>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</si>
  <si>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</si>
  <si>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</si>
  <si>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</si>
  <si>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</si>
  <si>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</si>
  <si>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</si>
  <si>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</si>
  <si>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</si>
  <si>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</si>
  <si>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</si>
  <si>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</si>
  <si>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</si>
  <si>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</si>
  <si>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</si>
  <si>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</si>
  <si>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</si>
  <si>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</si>
  <si>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</si>
  <si>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</si>
  <si>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</si>
  <si>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</si>
  <si>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</si>
  <si>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</si>
  <si>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</si>
  <si>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</si>
  <si>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</si>
  <si>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</si>
  <si>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</si>
  <si>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</si>
  <si>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</si>
  <si>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</si>
  <si>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</si>
  <si>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</si>
  <si>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</si>
  <si>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</si>
  <si>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</si>
  <si>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</si>
  <si>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</si>
  <si>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</si>
  <si>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</si>
  <si>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</si>
  <si>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</si>
  <si>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</si>
  <si>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</si>
  <si>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</si>
  <si>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</si>
  <si>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</si>
  <si>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</si>
  <si>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</si>
  <si>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</si>
  <si>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</si>
  <si>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</si>
  <si>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</si>
  <si>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</si>
  <si>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</si>
  <si>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</si>
  <si>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</si>
  <si>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</si>
  <si>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</si>
  <si>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</si>
  <si>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</si>
  <si>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</si>
  <si>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</si>
  <si>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</si>
  <si>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</si>
  <si>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</si>
  <si>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</si>
  <si>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</si>
  <si>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</si>
  <si>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</si>
  <si>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</si>
  <si>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</si>
  <si>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</si>
  <si>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</si>
  <si>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</si>
  <si>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</si>
  <si>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</si>
  <si>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</si>
  <si>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</si>
  <si>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</si>
  <si>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</si>
  <si>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</si>
  <si>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</si>
  <si>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</si>
  <si>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</si>
  <si>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</si>
  <si>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</si>
  <si>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</si>
  <si>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</si>
  <si>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</si>
  <si>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</si>
  <si>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</si>
  <si>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</si>
  <si>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</si>
  <si>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</si>
  <si>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</si>
  <si>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</si>
  <si>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</si>
  <si>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</si>
  <si>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</si>
  <si>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</si>
  <si>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</si>
  <si>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</si>
  <si>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</si>
  <si>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</si>
  <si>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</si>
  <si>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</si>
  <si>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</si>
  <si>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</si>
  <si>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</si>
  <si>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</si>
  <si>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</si>
  <si>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</si>
  <si>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</si>
  <si>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</si>
  <si>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</si>
  <si>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</si>
  <si>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</si>
  <si>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</si>
  <si>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</si>
  <si>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</si>
  <si>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</si>
  <si>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</si>
  <si>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</si>
  <si>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</si>
  <si>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</si>
  <si>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</si>
  <si>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</si>
  <si>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</si>
  <si>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</si>
  <si>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</si>
  <si>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</si>
  <si>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</si>
  <si>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</si>
  <si>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</si>
  <si>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</si>
  <si>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</si>
  <si>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</si>
  <si>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</si>
  <si>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</si>
  <si>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</si>
  <si>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</si>
  <si>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</si>
  <si>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</si>
  <si>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</si>
  <si>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</si>
  <si>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</si>
  <si>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</si>
  <si>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</si>
  <si>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</si>
  <si>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</si>
  <si>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</si>
  <si>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</si>
  <si>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</si>
  <si>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</si>
  <si>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</si>
  <si>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</si>
  <si>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</si>
  <si>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</si>
  <si>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</si>
  <si>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</si>
  <si>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</si>
  <si>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</si>
  <si>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</si>
  <si>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</si>
  <si>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</si>
  <si>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</si>
  <si>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</si>
  <si>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</si>
  <si>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</si>
  <si>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</si>
  <si>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</si>
  <si>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</si>
  <si>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</si>
  <si>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</si>
  <si>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</si>
  <si>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</si>
  <si>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</si>
  <si>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</si>
  <si>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</si>
  <si>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</si>
  <si>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</si>
  <si>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</si>
  <si>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</si>
  <si>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</si>
  <si>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</si>
  <si>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</si>
  <si>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</si>
  <si>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</si>
  <si>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</si>
  <si>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</si>
  <si>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</si>
  <si>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</si>
  <si>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</si>
  <si>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</si>
  <si>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</si>
  <si>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</si>
  <si>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</si>
  <si>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</si>
  <si>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</si>
  <si>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</si>
  <si>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</si>
  <si>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</si>
  <si>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</si>
  <si>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</si>
  <si>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</si>
  <si>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</si>
  <si>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</si>
  <si>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</si>
  <si>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</si>
  <si>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</si>
  <si>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</si>
  <si>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</si>
  <si>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</si>
  <si>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</si>
  <si>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</si>
  <si>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</si>
  <si>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</si>
  <si>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</si>
  <si>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</si>
  <si>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</si>
  <si>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</si>
  <si>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</si>
  <si>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</si>
  <si>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</si>
  <si>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</si>
  <si>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</si>
  <si>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</si>
  <si>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</si>
  <si>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</si>
  <si>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</si>
  <si>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</si>
  <si>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</si>
  <si>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</si>
  <si>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</si>
  <si>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</si>
  <si>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</si>
  <si>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</si>
  <si>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</si>
  <si>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</si>
  <si>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</si>
  <si>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</si>
  <si>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</si>
  <si>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</si>
  <si>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</si>
  <si>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</si>
  <si>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</si>
  <si>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</si>
  <si>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</si>
  <si>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</si>
  <si>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</si>
  <si>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</si>
  <si>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</si>
  <si>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</si>
  <si>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</si>
  <si>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</si>
  <si>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</si>
  <si>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</si>
  <si>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</si>
  <si>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</si>
  <si>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</si>
  <si>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</si>
  <si>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</si>
  <si>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</si>
  <si>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</si>
  <si>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</si>
  <si>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</si>
  <si>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</si>
  <si>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</si>
  <si>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</si>
  <si>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</si>
  <si>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</si>
  <si>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</si>
  <si>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</si>
  <si>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</si>
  <si>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</si>
  <si>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</si>
  <si>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</si>
  <si>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</si>
  <si>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</si>
  <si>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</si>
  <si>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</si>
  <si>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</si>
  <si>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</si>
  <si>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</si>
  <si>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</si>
  <si>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</si>
  <si>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</si>
  <si>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</si>
  <si>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</si>
  <si>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</si>
  <si>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</si>
  <si>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</si>
  <si>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</si>
  <si>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</si>
  <si>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</si>
  <si>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</si>
  <si>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</si>
  <si>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</si>
  <si>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</si>
  <si>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</si>
  <si>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</si>
  <si>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</si>
  <si>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</si>
  <si>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</si>
  <si>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</si>
  <si>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</si>
  <si>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</si>
  <si>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</si>
  <si>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</si>
  <si>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</si>
  <si>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</si>
  <si>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</si>
  <si>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</si>
  <si>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</si>
  <si>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</si>
  <si>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</si>
  <si>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</si>
  <si>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</si>
  <si>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</si>
  <si>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</si>
  <si>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</si>
  <si>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</si>
  <si>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</si>
  <si>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</si>
  <si>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</si>
  <si>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</si>
  <si>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</si>
  <si>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</si>
  <si>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</si>
  <si>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</si>
  <si>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</si>
  <si>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</si>
  <si>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</si>
  <si>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</si>
  <si>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</si>
  <si>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</si>
  <si>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</si>
  <si>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</si>
  <si>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</si>
  <si>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</si>
  <si>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</si>
  <si>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</si>
  <si>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</si>
  <si>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</si>
  <si>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</si>
  <si>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</si>
  <si>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</si>
  <si>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</si>
  <si>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</si>
  <si>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</si>
  <si>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</si>
  <si>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</si>
  <si>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</si>
  <si>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</si>
  <si>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</si>
  <si>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</si>
  <si>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</si>
  <si>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</si>
  <si>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</si>
  <si>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</si>
  <si>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</si>
  <si>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</si>
  <si>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</si>
  <si>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</si>
  <si>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</si>
  <si>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</si>
  <si>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</si>
  <si>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</si>
  <si>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</si>
  <si>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</si>
  <si>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</si>
  <si>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</si>
  <si>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</si>
  <si>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</si>
  <si>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</si>
  <si>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</si>
  <si>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</si>
  <si>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</si>
  <si>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</si>
  <si>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</si>
  <si>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</si>
  <si>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</si>
  <si>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</si>
  <si>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</si>
  <si>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</si>
  <si>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</si>
  <si>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</si>
  <si>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</si>
  <si>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</si>
  <si>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</si>
  <si>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</si>
  <si>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</si>
  <si>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</si>
  <si>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</si>
  <si>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</si>
  <si>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</si>
  <si>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</si>
  <si>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</si>
  <si>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</si>
  <si>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</si>
  <si>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</si>
  <si>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</si>
  <si>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</si>
  <si>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</si>
  <si>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</si>
  <si>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</si>
  <si>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</si>
  <si>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</si>
  <si>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</si>
  <si>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</si>
  <si>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</si>
  <si>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</si>
  <si>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</si>
  <si>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</si>
  <si>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</si>
  <si>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</si>
  <si>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</si>
  <si>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</si>
  <si>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</si>
  <si>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</si>
  <si>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</si>
  <si>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</si>
  <si>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</si>
  <si>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</si>
  <si>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</si>
  <si>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</si>
  <si>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</si>
  <si>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</si>
  <si>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</si>
  <si>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</si>
  <si>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</si>
  <si>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</si>
  <si>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</si>
  <si>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</si>
  <si>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</si>
  <si>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</si>
  <si>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</si>
  <si>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</si>
  <si>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</si>
  <si>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</si>
  <si>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</si>
  <si>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</si>
  <si>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</si>
  <si>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</si>
  <si>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</si>
  <si>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</si>
  <si>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</si>
  <si>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</si>
  <si>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</si>
  <si>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</si>
  <si>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</si>
  <si>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</si>
  <si>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</si>
  <si>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</si>
  <si>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</si>
  <si>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</si>
  <si>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</si>
  <si>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</si>
  <si>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</si>
  <si>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</si>
  <si>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</si>
  <si>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</si>
  <si>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</si>
  <si>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</si>
  <si>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</si>
  <si>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</si>
  <si>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</si>
  <si>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</si>
  <si>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</si>
  <si>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</si>
  <si>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</si>
  <si>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</si>
  <si>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</si>
  <si>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</si>
  <si>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</si>
  <si>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</si>
  <si>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</si>
  <si>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</si>
  <si>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</si>
  <si>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</si>
  <si>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</si>
  <si>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</si>
  <si>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</si>
  <si>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</si>
  <si>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</si>
  <si>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</si>
  <si>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</si>
  <si>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</si>
  <si>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</si>
  <si>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</si>
  <si>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</si>
  <si>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</si>
  <si>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</si>
  <si>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</si>
  <si>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</si>
  <si>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</si>
  <si>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</si>
  <si>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</si>
  <si>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</si>
  <si>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</si>
  <si>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</si>
  <si>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</si>
  <si>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</si>
  <si>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</si>
  <si>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</si>
  <si>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</si>
  <si>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</si>
  <si>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</si>
  <si>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</si>
  <si>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</si>
  <si>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</si>
  <si>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</si>
  <si>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</si>
  <si>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</si>
  <si>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</si>
  <si>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</si>
  <si>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</si>
  <si>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</si>
  <si>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</si>
  <si>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</si>
  <si>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</si>
  <si>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</si>
  <si>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</si>
  <si>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</si>
  <si>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</si>
  <si>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</si>
  <si>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</si>
  <si>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</si>
  <si>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</si>
  <si>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</si>
  <si>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</si>
  <si>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</si>
  <si>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</si>
  <si>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</si>
  <si>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</si>
  <si>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</si>
  <si>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</si>
  <si>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</si>
  <si>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</si>
  <si>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</si>
  <si>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</si>
  <si>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</si>
  <si>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</si>
  <si>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</si>
  <si>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</si>
  <si>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</si>
  <si>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</si>
  <si>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</si>
  <si>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</si>
  <si>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</si>
  <si>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</si>
  <si>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</si>
  <si>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</si>
  <si>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</si>
  <si>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</si>
  <si>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</si>
  <si>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</si>
  <si>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</si>
  <si>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</si>
  <si>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</si>
  <si>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</si>
  <si>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</si>
  <si>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</si>
  <si>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</si>
  <si>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</si>
  <si>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</si>
  <si>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</si>
  <si>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</si>
  <si>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</si>
  <si>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</si>
  <si>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</si>
  <si>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</si>
  <si>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</si>
  <si>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</si>
  <si>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</si>
  <si>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</si>
  <si>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</si>
  <si>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</si>
  <si>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</si>
  <si>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</si>
  <si>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</si>
  <si>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</si>
  <si>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</si>
  <si>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</si>
  <si>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</si>
  <si>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</si>
  <si>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</si>
  <si>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</si>
  <si>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</si>
  <si>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</si>
  <si>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</si>
  <si>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</si>
  <si>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</si>
  <si>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</si>
  <si>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</si>
  <si>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</si>
  <si>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</si>
  <si>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</si>
  <si>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</si>
  <si>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</si>
  <si>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</si>
  <si>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</si>
  <si>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</si>
  <si>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</si>
  <si>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</si>
  <si>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</si>
  <si>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</si>
  <si>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</si>
  <si>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</si>
  <si>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</si>
  <si>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</si>
  <si>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</si>
  <si>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</si>
  <si>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</si>
  <si>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</si>
  <si>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</si>
  <si>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</si>
  <si>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</si>
  <si>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</si>
  <si>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</si>
  <si>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</si>
  <si>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</si>
  <si>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</si>
  <si>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</si>
  <si>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</si>
  <si>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</si>
  <si>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</si>
  <si>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</si>
  <si>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</si>
  <si>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</si>
  <si>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</si>
  <si>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</si>
  <si>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</si>
  <si>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</si>
  <si>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</si>
  <si>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</si>
  <si>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</si>
  <si>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</si>
  <si>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</si>
  <si>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</si>
  <si>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</si>
  <si>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</si>
  <si>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</si>
  <si>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</si>
  <si>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</si>
  <si>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</si>
  <si>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</si>
  <si>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</si>
  <si>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</si>
  <si>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</si>
  <si>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</si>
  <si>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</si>
  <si>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</si>
  <si>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</si>
  <si>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</si>
  <si>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</si>
  <si>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</si>
  <si>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</si>
  <si>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</si>
  <si>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</si>
  <si>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</si>
  <si>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</si>
  <si>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</si>
  <si>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</si>
  <si>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</si>
  <si>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</si>
  <si>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</si>
  <si>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</si>
  <si>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</si>
  <si>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</si>
  <si>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</si>
  <si>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</si>
  <si>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</si>
  <si>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</si>
  <si>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</si>
  <si>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</si>
  <si>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</si>
  <si>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</si>
  <si>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</si>
  <si>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</si>
  <si>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</si>
  <si>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</si>
  <si>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</si>
  <si>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</si>
  <si>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</si>
  <si>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</si>
  <si>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</si>
  <si>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</si>
  <si>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</si>
  <si>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</si>
  <si>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</si>
  <si>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</si>
  <si>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</si>
  <si>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</si>
  <si>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</si>
  <si>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</si>
  <si>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</si>
  <si>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</si>
  <si>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</si>
  <si>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</si>
  <si>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</si>
  <si>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</si>
  <si>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</si>
  <si>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</si>
  <si>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</si>
  <si>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</si>
  <si>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</si>
  <si>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</si>
  <si>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</si>
  <si>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</si>
  <si>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</si>
  <si>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</si>
  <si>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</si>
  <si>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</si>
  <si>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</si>
  <si>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</si>
  <si>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</si>
  <si>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</si>
  <si>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</si>
  <si>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</si>
  <si>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</si>
  <si>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</si>
  <si>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</si>
  <si>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</si>
  <si>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</si>
  <si>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</si>
  <si>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</si>
  <si>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</si>
  <si>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</si>
  <si>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</si>
  <si>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</si>
  <si>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</si>
  <si>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</si>
  <si>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</si>
  <si>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</si>
  <si>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</si>
  <si>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</si>
  <si>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</si>
  <si>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</si>
  <si>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</si>
  <si>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</si>
  <si>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</si>
  <si>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</si>
  <si>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</si>
  <si>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</si>
  <si>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</si>
  <si>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</si>
  <si>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</si>
  <si>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</si>
  <si>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</si>
  <si>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</si>
  <si>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</si>
  <si>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</si>
  <si>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</si>
  <si>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</si>
  <si>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</si>
  <si>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</si>
  <si>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</si>
  <si>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</si>
  <si>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</si>
  <si>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</si>
  <si>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</si>
  <si>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</si>
  <si>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</si>
  <si>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</si>
  <si>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</si>
  <si>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</si>
  <si>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</si>
  <si>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</si>
  <si>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</si>
  <si>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</si>
  <si>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</si>
  <si>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</si>
  <si>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</si>
  <si>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</si>
  <si>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</si>
  <si>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</si>
  <si>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</si>
  <si>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</si>
  <si>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</si>
  <si>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</si>
  <si>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</si>
  <si>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</si>
  <si>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</si>
  <si>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</si>
  <si>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</si>
  <si>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</si>
  <si>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</si>
  <si>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</si>
  <si>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</si>
  <si>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</si>
  <si>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</si>
  <si>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</si>
  <si>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</si>
  <si>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</si>
  <si>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</si>
  <si>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</si>
  <si>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</si>
  <si>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</si>
  <si>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</si>
  <si>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</si>
  <si>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</si>
  <si>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</si>
  <si>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</si>
  <si>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</si>
  <si>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</si>
  <si>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</si>
  <si>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</si>
  <si>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</si>
  <si>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</si>
  <si>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</si>
  <si>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</si>
  <si>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</si>
  <si>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</si>
  <si>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</si>
  <si>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</si>
  <si>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</si>
  <si>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</si>
  <si>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</si>
  <si>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</si>
  <si>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</si>
  <si>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</si>
  <si>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</si>
  <si>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</si>
  <si>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</si>
  <si>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</si>
  <si>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</si>
  <si>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</si>
  <si>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</si>
  <si>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</si>
  <si>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</si>
  <si>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</si>
  <si>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</si>
  <si>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</si>
  <si>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</si>
  <si>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</si>
  <si>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</si>
  <si>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</si>
  <si>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</si>
  <si>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</si>
  <si>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</si>
  <si>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</si>
  <si>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</si>
  <si>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</si>
  <si>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</si>
  <si>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</si>
  <si>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</si>
  <si>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</si>
  <si>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</si>
  <si>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</si>
  <si>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</si>
  <si>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</si>
  <si>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</si>
  <si>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</si>
  <si>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</si>
  <si>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</si>
  <si>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</si>
  <si>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</si>
  <si>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</si>
  <si>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</si>
  <si>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</si>
  <si>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</si>
  <si>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</si>
  <si>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</si>
  <si>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</si>
  <si>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</si>
  <si>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</si>
  <si>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</si>
  <si>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</si>
  <si>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</si>
  <si>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</si>
  <si>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</si>
  <si>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</si>
  <si>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</si>
  <si>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</si>
  <si>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</si>
  <si>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</si>
  <si>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</si>
  <si>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</si>
  <si>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</si>
  <si>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</si>
  <si>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</si>
  <si>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</si>
  <si>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</si>
  <si>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</si>
  <si>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</si>
  <si>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</si>
  <si>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</si>
  <si>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</si>
  <si>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</si>
  <si>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</si>
  <si>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</si>
  <si>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</si>
  <si>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</si>
  <si>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</si>
  <si>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</si>
  <si>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</si>
  <si>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</si>
  <si>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</si>
  <si>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</si>
  <si>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</si>
  <si>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</si>
  <si>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</si>
  <si>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</si>
  <si>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</si>
  <si>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</si>
  <si>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</si>
  <si>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</si>
  <si>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</si>
  <si>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</si>
  <si>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</si>
  <si>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</si>
  <si>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</si>
  <si>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</si>
  <si>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</si>
  <si>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</si>
  <si>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</si>
  <si>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</si>
  <si>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</si>
  <si>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</si>
  <si>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</si>
  <si>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</si>
  <si>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</si>
  <si>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</si>
  <si>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</si>
  <si>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</si>
  <si>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</si>
  <si>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</si>
  <si>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</si>
  <si>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</si>
  <si>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</si>
  <si>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</si>
  <si>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</si>
  <si>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</si>
  <si>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</si>
  <si>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</si>
  <si>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</si>
  <si>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</si>
  <si>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</si>
  <si>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</si>
  <si>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</si>
  <si>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</si>
  <si>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</si>
  <si>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</si>
  <si>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</si>
  <si>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</si>
  <si>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</si>
  <si>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</si>
  <si>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</si>
  <si>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</si>
  <si>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</si>
  <si>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</si>
  <si>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</si>
  <si>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</si>
  <si>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</si>
  <si>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</si>
  <si>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</si>
  <si>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</si>
  <si>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</si>
  <si>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</si>
  <si>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</si>
  <si>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</si>
  <si>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</si>
  <si>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</si>
  <si>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</si>
  <si>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</si>
  <si>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</si>
  <si>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</si>
  <si>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</si>
  <si>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</si>
  <si>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</si>
  <si>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</si>
  <si>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</si>
  <si>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</si>
  <si>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</si>
  <si>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</si>
  <si>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</si>
  <si>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</si>
  <si>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</si>
  <si>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</si>
  <si>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</si>
  <si>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</si>
  <si>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</si>
  <si>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</si>
  <si>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</si>
  <si>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</si>
  <si>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</si>
  <si>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</si>
  <si>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</si>
  <si>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</si>
  <si>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</si>
  <si>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</si>
  <si>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</si>
  <si>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</si>
  <si>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</si>
  <si>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</si>
  <si>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</si>
  <si>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</si>
  <si>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</si>
  <si>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</si>
  <si>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</si>
  <si>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</si>
  <si>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</si>
  <si>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</si>
  <si>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</si>
  <si>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</si>
  <si>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</si>
  <si>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</si>
  <si>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</si>
  <si>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</si>
  <si>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</si>
  <si>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</si>
  <si>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</si>
  <si>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</si>
  <si>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</si>
  <si>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</si>
  <si>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</si>
  <si>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</si>
  <si>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</si>
  <si>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</si>
  <si>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</si>
  <si>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</si>
  <si>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</si>
  <si>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</si>
  <si>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</si>
  <si>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</si>
  <si>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</si>
  <si>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</si>
  <si>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</si>
  <si>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</si>
  <si>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</si>
  <si>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</si>
  <si>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</si>
  <si>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</si>
  <si>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</si>
  <si>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</si>
  <si>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</si>
  <si>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</si>
  <si>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</si>
  <si>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</si>
  <si>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</si>
  <si>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</si>
  <si>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</si>
  <si>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</si>
  <si>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</si>
  <si>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</si>
  <si>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</si>
  <si>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</si>
  <si>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</si>
  <si>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</si>
  <si>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</si>
  <si>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</si>
  <si>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</si>
  <si>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</si>
  <si>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</si>
  <si>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</si>
  <si>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</si>
  <si>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</si>
  <si>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</si>
  <si>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</si>
  <si>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</si>
  <si>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</si>
  <si>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</si>
  <si>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</si>
  <si>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</si>
  <si>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</si>
  <si>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</si>
  <si>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</si>
  <si>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</si>
  <si>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</si>
  <si>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</si>
  <si>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</si>
  <si>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</si>
  <si>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</si>
  <si>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</si>
  <si>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</si>
  <si>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</si>
  <si>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</si>
  <si>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</si>
  <si>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</si>
  <si>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</si>
  <si>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</si>
  <si>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</si>
  <si>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</si>
  <si>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</si>
  <si>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</si>
  <si>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</si>
  <si>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</si>
  <si>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</si>
  <si>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</si>
  <si>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</si>
  <si>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</si>
  <si>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</si>
  <si>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</si>
  <si>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</si>
  <si>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</si>
  <si>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</si>
  <si>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</si>
  <si>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</si>
  <si>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</si>
  <si>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</si>
  <si>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</si>
  <si>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</si>
  <si>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</si>
  <si>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</si>
  <si>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</si>
  <si>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</si>
  <si>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</si>
  <si>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</si>
  <si>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</si>
  <si>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</si>
  <si>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</si>
  <si>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</si>
  <si>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</si>
  <si>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</si>
  <si>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</si>
  <si>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</si>
  <si>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</si>
  <si>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</si>
  <si>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</si>
  <si>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</si>
  <si>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</si>
  <si>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</si>
  <si>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</si>
  <si>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</si>
  <si>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</si>
  <si>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</si>
  <si>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</si>
  <si>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</si>
  <si>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</si>
  <si>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</si>
  <si>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</si>
  <si>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</si>
  <si>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</si>
  <si>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</si>
  <si>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</si>
  <si>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</si>
  <si>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</si>
  <si>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</si>
  <si>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</si>
  <si>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</si>
  <si>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</si>
  <si>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</si>
  <si>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</si>
  <si>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</si>
  <si>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</si>
  <si>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</si>
  <si>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</si>
  <si>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</si>
  <si>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</si>
  <si>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</si>
  <si>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</si>
  <si>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</si>
  <si>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</si>
  <si>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</si>
  <si>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</si>
  <si>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</si>
  <si>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</si>
  <si>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</si>
  <si>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</si>
  <si>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</si>
  <si>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</si>
  <si>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</si>
  <si>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</si>
  <si>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</si>
  <si>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</si>
  <si>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</si>
  <si>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</si>
  <si>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</si>
  <si>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</si>
  <si>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</si>
  <si>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</si>
  <si>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</si>
  <si>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</si>
  <si>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</si>
  <si>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</si>
  <si>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</si>
  <si>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</si>
  <si>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</si>
  <si>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</si>
  <si>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</si>
  <si>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</si>
  <si>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</si>
  <si>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</si>
  <si>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</si>
  <si>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</si>
  <si>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</si>
  <si>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</si>
  <si>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</si>
  <si>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</si>
  <si>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</si>
  <si>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</si>
  <si>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</si>
  <si>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</si>
  <si>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</si>
  <si>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</si>
  <si>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</si>
  <si>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</si>
  <si>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</si>
  <si>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</si>
  <si>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</si>
  <si>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</si>
  <si>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</si>
  <si>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</si>
  <si>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</si>
  <si>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</si>
  <si>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</si>
  <si>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</si>
  <si>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</si>
  <si>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</si>
  <si>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</si>
  <si>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</si>
  <si>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</si>
  <si>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</si>
  <si>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</si>
  <si>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</si>
  <si>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</si>
  <si>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</si>
  <si>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</si>
  <si>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</si>
  <si>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</si>
  <si>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</si>
  <si>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</si>
  <si>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</si>
  <si>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</si>
  <si>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</si>
  <si>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</si>
  <si>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</si>
  <si>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</si>
  <si>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</si>
  <si>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</si>
  <si>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</si>
  <si>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</si>
  <si>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</si>
  <si>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</si>
  <si>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</si>
  <si>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</si>
  <si>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</si>
  <si>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</si>
  <si>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</si>
  <si>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</si>
  <si>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</si>
  <si>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</si>
  <si>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</si>
  <si>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</si>
  <si>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</si>
  <si>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</si>
  <si>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</si>
  <si>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</si>
  <si>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</si>
  <si>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</si>
  <si>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</si>
  <si>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</si>
  <si>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</si>
  <si>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</si>
  <si>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</si>
  <si>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</si>
  <si>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</si>
  <si>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</si>
  <si>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</si>
  <si>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</si>
  <si>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</si>
  <si>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</si>
  <si>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</si>
  <si>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</si>
  <si>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</si>
  <si>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</si>
  <si>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</si>
  <si>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</si>
  <si>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</si>
  <si>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</si>
  <si>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</si>
  <si>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</si>
  <si>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</si>
  <si>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</si>
  <si>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</si>
  <si>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</si>
  <si>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</si>
  <si>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</si>
  <si>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</si>
  <si>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</si>
  <si>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</si>
  <si>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</si>
  <si>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</si>
  <si>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</si>
  <si>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</si>
  <si>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</si>
  <si>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</si>
  <si>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</si>
  <si>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</si>
  <si>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</si>
  <si>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</si>
  <si>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</si>
  <si>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</si>
  <si>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</si>
  <si>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</si>
  <si>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</si>
  <si>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</si>
  <si>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</si>
  <si>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</si>
  <si>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</si>
  <si>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</si>
  <si>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</si>
  <si>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</si>
  <si>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</si>
  <si>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</si>
  <si>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</si>
  <si>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</si>
  <si>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</si>
  <si>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</si>
  <si>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</si>
  <si>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</si>
  <si>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</si>
  <si>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</si>
  <si>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</si>
  <si>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</si>
  <si>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</si>
  <si>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</si>
  <si>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</si>
  <si>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</si>
  <si>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</si>
  <si>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</si>
  <si>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</si>
  <si>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</si>
  <si>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</si>
  <si>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</si>
  <si>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</si>
  <si>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</si>
  <si>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</si>
  <si>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</si>
  <si>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</si>
  <si>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</si>
  <si>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</si>
  <si>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</si>
  <si>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</si>
  <si>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</si>
  <si>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</si>
  <si>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</si>
  <si>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</si>
  <si>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</si>
  <si>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</si>
  <si>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</si>
  <si>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</si>
  <si>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</si>
  <si>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</si>
  <si>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</si>
  <si>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</si>
  <si>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</si>
  <si>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</si>
  <si>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</si>
  <si>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</si>
  <si>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</si>
  <si>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</si>
  <si>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</si>
  <si>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</si>
  <si>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</si>
  <si>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</si>
  <si>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</si>
  <si>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</si>
  <si>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</si>
  <si>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</si>
  <si>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</si>
  <si>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</si>
  <si>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</si>
  <si>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</si>
  <si>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</si>
  <si>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</si>
  <si>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</si>
  <si>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</si>
  <si>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</si>
  <si>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</si>
  <si>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</si>
  <si>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</si>
  <si>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</si>
  <si>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</si>
  <si>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</si>
  <si>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</si>
  <si>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</si>
  <si>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</si>
  <si>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</si>
  <si>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</si>
  <si>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</si>
  <si>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</si>
  <si>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</si>
  <si>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</si>
  <si>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</si>
  <si>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</si>
  <si>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</si>
  <si>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</si>
  <si>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</si>
  <si>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</si>
  <si>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</si>
  <si>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</si>
  <si>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</si>
  <si>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</si>
  <si>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</si>
  <si>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</si>
  <si>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</si>
  <si>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</si>
  <si>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</si>
  <si>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</si>
  <si>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</si>
  <si>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</si>
  <si>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</si>
  <si>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</si>
  <si>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</si>
  <si>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</si>
  <si>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</si>
  <si>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</si>
  <si>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</si>
  <si>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</si>
  <si>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</si>
  <si>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</si>
  <si>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</si>
  <si>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</si>
  <si>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</si>
  <si>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</si>
  <si>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</si>
  <si>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</si>
  <si>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</si>
  <si>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</si>
  <si>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</si>
  <si>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</si>
  <si>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</si>
  <si>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</si>
  <si>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</si>
  <si>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</si>
  <si>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</si>
  <si>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</si>
  <si>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</si>
  <si>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</si>
  <si>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</si>
  <si>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</si>
  <si>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</si>
  <si>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</si>
  <si>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</si>
  <si>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</si>
  <si>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</si>
  <si>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</si>
  <si>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</si>
  <si>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</si>
  <si>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</si>
  <si>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</si>
  <si>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</si>
  <si>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</si>
  <si>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</si>
  <si>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</si>
  <si>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</si>
  <si>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</si>
  <si>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</si>
  <si>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</si>
  <si>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</si>
  <si>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</si>
  <si>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</si>
  <si>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</si>
  <si>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</si>
  <si>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</si>
  <si>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</si>
  <si>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</si>
  <si>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</si>
  <si>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</si>
  <si>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</si>
  <si>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</si>
  <si>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</si>
  <si>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</si>
  <si>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</si>
  <si>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</si>
  <si>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</si>
  <si>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</si>
  <si>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</si>
  <si>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</si>
  <si>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</si>
  <si>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</si>
  <si>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</si>
  <si>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</si>
  <si>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</si>
  <si>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</si>
  <si>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</si>
  <si>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</si>
  <si>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</si>
  <si>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</si>
  <si>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</si>
  <si>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</si>
  <si>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</si>
  <si>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</si>
  <si>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</si>
  <si>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</si>
  <si>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</si>
  <si>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</si>
  <si>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</si>
  <si>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</si>
  <si>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</si>
  <si>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</si>
  <si>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</si>
  <si>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</si>
  <si>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</si>
  <si>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</si>
  <si>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</si>
  <si>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</si>
  <si>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</si>
  <si>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</si>
  <si>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</si>
  <si>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</si>
  <si>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</si>
  <si>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</si>
  <si>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</si>
  <si>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</si>
  <si>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</si>
  <si>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</si>
  <si>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</si>
  <si>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</si>
  <si>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</si>
  <si>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</si>
  <si>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</si>
  <si>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</si>
  <si>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</si>
  <si>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</si>
  <si>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</si>
  <si>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</si>
  <si>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</si>
  <si>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</si>
  <si>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</si>
  <si>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</si>
  <si>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</si>
  <si>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</si>
  <si>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</si>
  <si>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</si>
  <si>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</si>
  <si>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</si>
  <si>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</si>
  <si>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</si>
  <si>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</si>
  <si>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</si>
  <si>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</si>
  <si>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</si>
  <si>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</si>
  <si>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</si>
  <si>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</si>
  <si>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</si>
  <si>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</si>
  <si>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</si>
  <si>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</si>
  <si>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</si>
  <si>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</si>
  <si>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</si>
  <si>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</si>
  <si>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</si>
  <si>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</si>
  <si>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</si>
  <si>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</si>
  <si>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</si>
  <si>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</si>
  <si>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</si>
  <si>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</si>
  <si>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</si>
  <si>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</si>
  <si>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</si>
  <si>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</si>
  <si>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</si>
  <si>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</si>
  <si>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</si>
  <si>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</si>
  <si>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</si>
  <si>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</si>
  <si>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</si>
  <si>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</si>
  <si>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</si>
  <si>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</si>
  <si>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</si>
  <si>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</si>
  <si>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</si>
  <si>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</si>
  <si>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</si>
  <si>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</si>
  <si>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</si>
  <si>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</si>
  <si>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</si>
  <si>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</si>
  <si>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</si>
  <si>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</si>
  <si>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</si>
  <si>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</si>
  <si>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</si>
  <si>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</si>
  <si>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</si>
  <si>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</si>
  <si>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</si>
  <si>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</si>
  <si>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</si>
  <si>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</si>
  <si>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</si>
  <si>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</si>
  <si>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</si>
  <si>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</si>
  <si>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</si>
  <si>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</si>
  <si>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</si>
  <si>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</si>
  <si>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</si>
  <si>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</si>
  <si>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</si>
  <si>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</si>
  <si>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</si>
  <si>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</si>
  <si>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</si>
  <si>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</si>
  <si>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</si>
  <si>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</si>
  <si>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</si>
  <si>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</si>
  <si>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</si>
  <si>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</si>
  <si>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</si>
  <si>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</si>
  <si>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</si>
  <si>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</si>
  <si>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</si>
  <si>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</si>
  <si>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</si>
  <si>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</si>
  <si>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</si>
  <si>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</si>
  <si>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</si>
  <si>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</si>
  <si>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</si>
  <si>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</si>
  <si>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</si>
  <si>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</si>
  <si>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</si>
  <si>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</si>
  <si>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</si>
  <si>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</si>
  <si>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</si>
  <si>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</si>
  <si>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</si>
  <si>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</si>
  <si>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</si>
  <si>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</si>
  <si>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</si>
  <si>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</si>
  <si>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</si>
  <si>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</si>
  <si>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</si>
  <si>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</si>
  <si>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</si>
  <si>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</si>
  <si>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</si>
  <si>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</si>
  <si>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</si>
  <si>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</si>
  <si>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</si>
  <si>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</si>
  <si>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</si>
  <si>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</si>
  <si>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</si>
  <si>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</si>
  <si>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</si>
  <si>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</si>
  <si>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</si>
  <si>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</si>
  <si>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</si>
  <si>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</si>
  <si>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</si>
  <si>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</si>
  <si>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</si>
  <si>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</si>
  <si>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</si>
  <si>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</si>
  <si>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</si>
  <si>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</si>
  <si>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</si>
  <si>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</si>
  <si>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</si>
  <si>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</si>
  <si>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</si>
  <si>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</si>
  <si>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</si>
  <si>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</si>
  <si>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</si>
  <si>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</si>
  <si>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</si>
  <si>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</si>
  <si>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</si>
  <si>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</si>
  <si>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</si>
  <si>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</si>
  <si>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</si>
  <si>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</si>
  <si>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</si>
  <si>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</si>
  <si>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</si>
  <si>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</si>
  <si>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</si>
  <si>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</si>
  <si>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</si>
  <si>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</si>
  <si>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</si>
  <si>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</si>
  <si>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</si>
  <si>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</si>
  <si>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</si>
  <si>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</si>
  <si>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</si>
  <si>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</si>
  <si>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</si>
  <si>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</si>
  <si>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</si>
  <si>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</si>
  <si>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</si>
  <si>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</si>
  <si>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</si>
  <si>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</si>
  <si>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</si>
  <si>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</si>
  <si>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</si>
  <si>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</si>
  <si>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</si>
  <si>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</si>
  <si>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</si>
  <si>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</si>
  <si>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</si>
  <si>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</si>
  <si>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</si>
  <si>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</si>
  <si>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</si>
  <si>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</si>
  <si>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</si>
  <si>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</si>
  <si>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</si>
  <si>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</si>
  <si>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</si>
  <si>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</si>
  <si>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</si>
  <si>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</si>
  <si>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</si>
  <si>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</si>
  <si>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</si>
  <si>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</si>
  <si>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</si>
  <si>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</si>
  <si>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</si>
  <si>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</si>
  <si>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</si>
  <si>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</si>
  <si>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</si>
  <si>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</si>
  <si>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</si>
  <si>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</si>
  <si>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</si>
  <si>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</si>
  <si>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</si>
  <si>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</si>
  <si>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</si>
  <si>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</si>
  <si>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</si>
  <si>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</si>
  <si>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</si>
  <si>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</si>
  <si>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</si>
  <si>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</si>
  <si>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</si>
  <si>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</si>
  <si>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</si>
  <si>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</si>
  <si>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</si>
  <si>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</si>
  <si>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</si>
  <si>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</si>
  <si>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</si>
  <si>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</si>
  <si>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</si>
  <si>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</si>
  <si>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</si>
  <si>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</si>
  <si>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</si>
  <si>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</si>
  <si>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</si>
  <si>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</si>
  <si>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</si>
  <si>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</si>
  <si>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</si>
  <si>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</si>
  <si>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</si>
  <si>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</si>
  <si>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</si>
  <si>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</si>
  <si>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</si>
  <si>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</si>
  <si>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</si>
  <si>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</si>
  <si>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</si>
  <si>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</si>
  <si>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</si>
  <si>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</si>
  <si>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</si>
  <si>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</si>
  <si>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</si>
  <si>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</si>
  <si>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</si>
  <si>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</si>
  <si>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</si>
  <si>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</si>
  <si>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</si>
  <si>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</si>
  <si>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</si>
  <si>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</si>
  <si>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</si>
  <si>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</si>
  <si>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</si>
  <si>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</si>
  <si>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</si>
  <si>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</si>
  <si>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</si>
  <si>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</si>
  <si>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</si>
  <si>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</si>
  <si>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</si>
  <si>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</si>
  <si>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</si>
  <si>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</si>
  <si>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</si>
  <si>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</si>
  <si>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</si>
  <si>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</si>
  <si>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</si>
  <si>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</si>
  <si>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</si>
  <si>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</si>
  <si>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</si>
  <si>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</si>
  <si>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</si>
  <si>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</si>
  <si>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</si>
  <si>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</si>
  <si>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</si>
  <si>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</si>
  <si>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</si>
  <si>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</si>
  <si>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</si>
  <si>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</si>
  <si>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</si>
  <si>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</si>
  <si>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</si>
  <si>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</si>
  <si>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</si>
  <si>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</si>
  <si>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</si>
  <si>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</si>
  <si>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</si>
  <si>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</si>
  <si>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</si>
  <si>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</si>
  <si>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</si>
  <si>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</si>
  <si>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</si>
  <si>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</si>
  <si>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</si>
  <si>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</si>
  <si>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</si>
  <si>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</si>
  <si>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</si>
  <si>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</si>
  <si>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</si>
  <si>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</si>
  <si>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</si>
  <si>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</si>
  <si>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</si>
  <si>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</si>
  <si>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</si>
  <si>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</si>
  <si>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</si>
  <si>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</si>
  <si>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</si>
  <si>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</si>
  <si>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</si>
  <si>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</si>
  <si>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</si>
  <si>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</si>
  <si>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</si>
  <si>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</si>
  <si>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</si>
  <si>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</si>
  <si>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</si>
  <si>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</si>
  <si>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</si>
  <si>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</si>
  <si>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</si>
  <si>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</si>
  <si>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</si>
  <si>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</si>
  <si>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</si>
  <si>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</si>
  <si>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</si>
  <si>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</si>
  <si>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</si>
  <si>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</si>
  <si>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</si>
  <si>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</si>
  <si>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</si>
  <si>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</si>
  <si>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</si>
  <si>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</si>
  <si>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</si>
  <si>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</si>
  <si>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</si>
  <si>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</si>
  <si>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</si>
  <si>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</si>
  <si>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</si>
  <si>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</si>
  <si>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</si>
  <si>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</si>
  <si>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</si>
  <si>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</si>
  <si>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</si>
  <si>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</si>
  <si>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</si>
  <si>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</si>
  <si>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</si>
  <si>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</si>
  <si>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</si>
  <si>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</si>
  <si>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</si>
  <si>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</si>
  <si>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</si>
  <si>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</si>
  <si>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</si>
  <si>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</si>
  <si>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</si>
  <si>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</si>
  <si>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</si>
  <si>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</si>
  <si>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</si>
  <si>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</si>
  <si>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</si>
  <si>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</si>
  <si>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</si>
  <si>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</si>
  <si>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</si>
  <si>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</si>
  <si>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</si>
  <si>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</si>
  <si>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</si>
  <si>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</si>
  <si>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</si>
  <si>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</si>
  <si>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</si>
  <si>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</si>
  <si>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</si>
  <si>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</si>
  <si>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</si>
  <si>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</si>
  <si>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</si>
  <si>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</si>
  <si>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</si>
  <si>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</si>
  <si>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</si>
  <si>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</si>
  <si>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</si>
  <si>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</si>
  <si>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</si>
  <si>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</si>
  <si>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</si>
  <si>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</si>
  <si>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</si>
  <si>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</si>
  <si>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</si>
  <si>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</si>
  <si>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</si>
  <si>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</si>
  <si>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</si>
  <si>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</si>
  <si>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</si>
  <si>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</si>
  <si>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</si>
  <si>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</si>
  <si>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</si>
  <si>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</si>
  <si>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</si>
  <si>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</si>
  <si>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</si>
  <si>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</si>
  <si>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</si>
  <si>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</si>
  <si>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</si>
  <si>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</si>
  <si>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</si>
  <si>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</si>
  <si>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</si>
  <si>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</si>
  <si>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</si>
  <si>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</si>
  <si>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</si>
  <si>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</si>
  <si>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</si>
  <si>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</si>
  <si>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</si>
  <si>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</si>
  <si>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</si>
  <si>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</si>
  <si>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</si>
  <si>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</si>
  <si>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</si>
  <si>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</si>
  <si>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</si>
  <si>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</si>
  <si>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</si>
  <si>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</si>
  <si>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</si>
  <si>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</si>
  <si>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</si>
  <si>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</si>
  <si>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</si>
  <si>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</si>
  <si>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</si>
  <si>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</si>
  <si>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</si>
  <si>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</si>
  <si>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</si>
  <si>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</si>
  <si>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</si>
  <si>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</si>
  <si>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</si>
  <si>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</si>
  <si>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</si>
  <si>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</si>
  <si>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</si>
  <si>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</si>
  <si>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</si>
  <si>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</si>
  <si>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</si>
  <si>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</si>
  <si>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</si>
  <si>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</si>
  <si>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</si>
  <si>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</si>
  <si>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</si>
  <si>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</si>
  <si>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</si>
  <si>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</si>
  <si>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</si>
  <si>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</si>
  <si>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</si>
  <si>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</si>
  <si>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</si>
  <si>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</si>
  <si>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</si>
  <si>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</si>
  <si>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</si>
  <si>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</si>
  <si>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</si>
  <si>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</si>
  <si>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</si>
  <si>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</si>
  <si>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</si>
  <si>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</si>
  <si>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</si>
  <si>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</si>
  <si>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</si>
  <si>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</si>
  <si>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</si>
  <si>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</si>
  <si>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</si>
  <si>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</si>
  <si>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</si>
  <si>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</si>
  <si>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</si>
  <si>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</si>
  <si>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</si>
  <si>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</si>
  <si>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</si>
  <si>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</si>
  <si>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</si>
  <si>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</si>
  <si>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</si>
  <si>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</si>
  <si>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</si>
  <si>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</si>
  <si>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</si>
  <si>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</si>
  <si>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</si>
  <si>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</si>
  <si>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</si>
  <si>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</si>
  <si>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</si>
  <si>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</si>
  <si>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</si>
  <si>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</si>
  <si>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</si>
  <si>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</si>
  <si>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</si>
  <si>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</si>
  <si>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</si>
  <si>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</si>
  <si>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</si>
  <si>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</si>
  <si>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</si>
  <si>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</si>
  <si>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</si>
  <si>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</si>
  <si>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</si>
  <si>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</si>
  <si>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</si>
  <si>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</si>
  <si>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</si>
  <si>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</si>
  <si>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</si>
  <si>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</si>
  <si>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</si>
  <si>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</si>
  <si>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</si>
  <si>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</si>
  <si>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</si>
  <si>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</si>
  <si>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</si>
  <si>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</si>
  <si>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</si>
  <si>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</si>
  <si>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</si>
  <si>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</si>
  <si>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</si>
  <si>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</si>
  <si>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</si>
  <si>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</si>
  <si>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</si>
  <si>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</si>
  <si>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</si>
  <si>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</si>
  <si>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</si>
  <si>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</si>
  <si>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</si>
  <si>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</si>
  <si>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</si>
  <si>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</si>
  <si>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</si>
  <si>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</si>
  <si>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</si>
  <si>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</si>
  <si>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</si>
  <si>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</si>
  <si>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</si>
  <si>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</si>
  <si>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</si>
  <si>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</si>
  <si>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</si>
  <si>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</si>
  <si>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</si>
  <si>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</si>
  <si>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</si>
  <si>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</si>
  <si>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</si>
  <si>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</si>
  <si>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</si>
  <si>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</si>
  <si>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</si>
  <si>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</si>
  <si>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</si>
  <si>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</si>
  <si>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</si>
  <si>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</si>
  <si>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</si>
  <si>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</si>
  <si>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</si>
  <si>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</si>
  <si>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</si>
  <si>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</si>
  <si>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</si>
  <si>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</si>
  <si>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</si>
  <si>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</si>
  <si>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</si>
  <si>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</si>
  <si>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</si>
  <si>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</si>
  <si>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</si>
  <si>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</si>
  <si>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</si>
  <si>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</si>
  <si>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</si>
  <si>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</si>
  <si>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</si>
  <si>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</si>
  <si>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</si>
  <si>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</si>
  <si>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</si>
  <si>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</si>
  <si>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</si>
  <si>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</si>
  <si>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</si>
  <si>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</si>
  <si>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</si>
  <si>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</si>
  <si>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</si>
  <si>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</si>
  <si>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</si>
  <si>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</si>
  <si>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</si>
  <si>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</si>
  <si>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</si>
  <si>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</si>
  <si>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</si>
  <si>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</si>
  <si>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</si>
  <si>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</si>
  <si>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</si>
  <si>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</si>
  <si>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</si>
  <si>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</si>
  <si>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</si>
  <si>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</si>
  <si>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</si>
  <si>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</si>
  <si>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</si>
  <si>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</si>
  <si>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</si>
  <si>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</si>
  <si>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</si>
  <si>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</si>
  <si>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</si>
  <si>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</si>
  <si>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</si>
  <si>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</si>
  <si>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</si>
  <si>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</si>
  <si>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</si>
  <si>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</si>
  <si>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</si>
  <si>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</si>
  <si>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</si>
  <si>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</si>
  <si>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</si>
  <si>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</si>
  <si>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</si>
  <si>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</si>
  <si>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</si>
  <si>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</si>
  <si>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</si>
  <si>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</si>
  <si>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</si>
  <si>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</si>
  <si>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</si>
  <si>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</si>
  <si>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</si>
  <si>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</si>
  <si>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</si>
  <si>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</si>
  <si>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</si>
  <si>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</si>
  <si>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</si>
  <si>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</si>
  <si>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</si>
  <si>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</si>
  <si>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</si>
  <si>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</si>
  <si>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</si>
  <si>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</si>
  <si>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</si>
  <si>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</si>
  <si>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</si>
  <si>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</si>
  <si>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</si>
  <si>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</si>
  <si>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</si>
  <si>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</si>
  <si>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</si>
  <si>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</si>
  <si>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</si>
  <si>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</si>
  <si>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</si>
  <si>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</si>
  <si>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</si>
  <si>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</si>
  <si>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</si>
  <si>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</si>
  <si>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</si>
  <si>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</si>
  <si>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</si>
  <si>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</si>
  <si>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</si>
  <si>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</si>
  <si>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</si>
  <si>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</si>
  <si>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</si>
  <si>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</si>
  <si>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</si>
  <si>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</si>
  <si>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</si>
  <si>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</si>
  <si>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</si>
  <si>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</si>
  <si>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</si>
  <si>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</si>
  <si>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</si>
  <si>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</si>
  <si>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</si>
  <si>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</si>
  <si>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</si>
  <si>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</si>
  <si>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</si>
  <si>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</si>
  <si>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</si>
  <si>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</si>
  <si>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</si>
  <si>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</si>
  <si>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</si>
  <si>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</si>
  <si>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</si>
  <si>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</si>
  <si>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</si>
  <si>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</si>
  <si>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</si>
  <si>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</si>
  <si>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</si>
  <si>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</si>
  <si>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</si>
  <si>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</si>
  <si>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</si>
  <si>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</si>
  <si>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</si>
  <si>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</si>
  <si>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</si>
  <si>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</si>
  <si>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</si>
  <si>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</si>
  <si>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</si>
  <si>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</si>
  <si>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</si>
  <si>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</si>
  <si>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</si>
  <si>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</si>
  <si>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</si>
  <si>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</si>
  <si>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</si>
  <si>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</si>
  <si>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</si>
  <si>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</si>
  <si>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</si>
  <si>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</si>
  <si>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</si>
  <si>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</si>
  <si>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</si>
  <si>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</si>
  <si>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</si>
  <si>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</si>
  <si>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</si>
  <si>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</si>
  <si>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</si>
  <si>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</si>
  <si>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</si>
  <si>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</si>
  <si>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</si>
  <si>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</si>
  <si>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</si>
  <si>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</si>
  <si>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</si>
  <si>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</si>
  <si>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</si>
  <si>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</si>
  <si>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</si>
  <si>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</si>
  <si>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</si>
  <si>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</si>
  <si>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</si>
  <si>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</si>
  <si>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</si>
  <si>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</si>
  <si>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</si>
  <si>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</si>
  <si>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</si>
  <si>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</si>
  <si>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</si>
  <si>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</si>
  <si>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</si>
  <si>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</si>
  <si>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</si>
  <si>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</si>
  <si>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</si>
  <si>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</si>
  <si>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</si>
  <si>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</si>
  <si>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</si>
  <si>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</si>
  <si>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</si>
  <si>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</si>
  <si>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</si>
  <si>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</si>
  <si>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</si>
  <si>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</si>
  <si>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</si>
  <si>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</si>
  <si>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</si>
  <si>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</si>
  <si>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</si>
  <si>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</si>
  <si>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</si>
  <si>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</si>
  <si>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</si>
  <si>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</si>
  <si>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</si>
  <si>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</si>
  <si>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</si>
  <si>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</si>
  <si>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</si>
  <si>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</si>
  <si>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</si>
  <si>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</si>
  <si>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</si>
  <si>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</si>
  <si>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</si>
  <si>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</si>
  <si>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</si>
  <si>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</si>
  <si>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</si>
  <si>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</si>
  <si>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</si>
  <si>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</si>
  <si>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</si>
  <si>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</si>
  <si>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</si>
  <si>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</si>
  <si>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</si>
  <si>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</si>
  <si>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</si>
  <si>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</si>
  <si>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</si>
  <si>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</si>
  <si>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</si>
  <si>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</si>
  <si>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</si>
  <si>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</si>
  <si>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</si>
  <si>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</si>
  <si>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</si>
  <si>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</si>
  <si>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</si>
  <si>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</si>
  <si>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</si>
  <si>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</si>
  <si>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</si>
  <si>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</si>
  <si>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</si>
  <si>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</si>
  <si>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</si>
  <si>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</si>
  <si>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</si>
  <si>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</si>
  <si>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</si>
  <si>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</si>
  <si>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</si>
  <si>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</si>
  <si>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</si>
  <si>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</si>
  <si>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</si>
  <si>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</si>
  <si>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</si>
  <si>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</si>
  <si>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</si>
  <si>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</si>
  <si>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</si>
  <si>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</si>
  <si>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</si>
  <si>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</si>
  <si>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</si>
  <si>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</si>
  <si>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</si>
  <si>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</si>
  <si>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</si>
  <si>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</si>
  <si>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</si>
  <si>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</si>
  <si>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</si>
  <si>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</si>
  <si>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</si>
  <si>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</si>
  <si>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</si>
  <si>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</si>
  <si>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</si>
  <si>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</si>
  <si>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</si>
  <si>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</si>
  <si>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</si>
  <si>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</si>
  <si>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</si>
  <si>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</si>
  <si>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</si>
  <si>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</si>
  <si>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</si>
  <si>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</si>
  <si>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</si>
  <si>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</si>
  <si>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</si>
  <si>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</si>
  <si>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</si>
  <si>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</si>
  <si>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</si>
  <si>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</si>
  <si>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</si>
  <si>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</si>
  <si>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</si>
  <si>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</si>
  <si>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</si>
  <si>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</si>
  <si>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</si>
  <si>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</si>
  <si>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</si>
  <si>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</si>
  <si>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</si>
  <si>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</si>
  <si>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</si>
  <si>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</si>
  <si>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</si>
  <si>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</si>
  <si>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</si>
  <si>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</si>
  <si>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</si>
  <si>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</si>
  <si>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</si>
  <si>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</si>
  <si>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</si>
  <si>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</si>
  <si>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</si>
  <si>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</si>
  <si>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</si>
  <si>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</si>
  <si>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</si>
  <si>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</si>
  <si>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</si>
  <si>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</si>
  <si>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</si>
  <si>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</si>
  <si>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</si>
  <si>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</si>
  <si>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</si>
  <si>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</si>
  <si>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</si>
  <si>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</si>
  <si>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</si>
  <si>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</si>
  <si>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</si>
  <si>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</si>
  <si>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</si>
  <si>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</si>
  <si>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</si>
  <si>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</si>
  <si>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</si>
  <si>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</si>
  <si>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</si>
  <si>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</si>
  <si>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</si>
  <si>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</si>
  <si>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</si>
  <si>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</si>
  <si>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</si>
  <si>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</si>
  <si>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</si>
  <si>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</si>
  <si>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</si>
  <si>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</si>
  <si>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</si>
  <si>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</si>
  <si>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</si>
  <si>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</si>
  <si>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</si>
  <si>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</si>
  <si>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</si>
  <si>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</si>
  <si>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</si>
  <si>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</si>
  <si>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</si>
  <si>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</si>
  <si>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</si>
  <si>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</si>
  <si>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</si>
  <si>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</si>
  <si>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</si>
  <si>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</si>
  <si>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</si>
  <si>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</si>
  <si>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</si>
  <si>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</si>
  <si>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</si>
  <si>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</si>
  <si>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</si>
  <si>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</si>
  <si>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</si>
  <si>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</si>
  <si>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</si>
  <si>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</si>
  <si>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</si>
  <si>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</si>
  <si>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</si>
  <si>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</si>
  <si>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</si>
  <si>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</si>
  <si>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</si>
  <si>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</si>
  <si>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</si>
  <si>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</si>
  <si>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</si>
  <si>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</si>
  <si>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</si>
  <si>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</si>
  <si>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</si>
  <si>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</si>
  <si>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</si>
  <si>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</si>
  <si>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</si>
  <si>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</si>
  <si>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</si>
  <si>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</si>
  <si>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</si>
  <si>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</si>
  <si>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</si>
  <si>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</si>
  <si>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</si>
  <si>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</si>
  <si>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</si>
  <si>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</si>
  <si>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</si>
  <si>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</si>
  <si>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</si>
  <si>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</si>
  <si>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</si>
  <si>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</si>
  <si>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</si>
  <si>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</si>
  <si>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</si>
  <si>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</si>
  <si>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</si>
  <si>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</si>
  <si>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</si>
  <si>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</si>
  <si>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</si>
  <si>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</si>
  <si>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</si>
  <si>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</si>
  <si>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</si>
  <si>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</si>
  <si>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</si>
  <si>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</si>
  <si>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</si>
  <si>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</si>
  <si>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</si>
  <si>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</si>
  <si>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</si>
  <si>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</si>
  <si>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</si>
  <si>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</si>
  <si>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</si>
  <si>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</si>
  <si>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</si>
  <si>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</si>
  <si>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</si>
  <si>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</si>
  <si>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</si>
  <si>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</si>
  <si>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</si>
  <si>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</si>
  <si>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</si>
  <si>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</si>
  <si>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</si>
  <si>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</si>
  <si>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</si>
  <si>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</si>
  <si>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</si>
  <si>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</si>
  <si>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</si>
  <si>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</si>
  <si>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</si>
  <si>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</si>
  <si>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</si>
  <si>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</si>
  <si>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</si>
  <si>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</si>
  <si>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</si>
  <si>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</si>
  <si>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</si>
  <si>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</si>
  <si>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</si>
  <si>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</si>
  <si>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</si>
  <si>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</si>
  <si>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</si>
  <si>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</si>
  <si>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</si>
  <si>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</si>
  <si>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</si>
  <si>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</si>
  <si>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</si>
  <si>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</si>
  <si>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</si>
  <si>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</si>
  <si>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</si>
  <si>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</si>
  <si>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</si>
  <si>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</si>
  <si>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</si>
  <si>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</si>
  <si>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</si>
  <si>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</si>
  <si>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</si>
  <si>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</si>
  <si>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</si>
  <si>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</si>
  <si>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</si>
  <si>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</si>
  <si>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</si>
  <si>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</si>
  <si>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</si>
  <si>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</si>
  <si>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</si>
  <si>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</si>
  <si>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</si>
  <si>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</si>
  <si>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</si>
  <si>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</si>
  <si>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</si>
  <si>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</si>
  <si>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</si>
  <si>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</si>
  <si>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</si>
  <si>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</si>
  <si>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</si>
  <si>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</si>
  <si>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</si>
  <si>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</si>
  <si>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</si>
  <si>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</si>
  <si>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</si>
  <si>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</si>
  <si>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</si>
  <si>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</si>
  <si>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</si>
  <si>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</si>
  <si>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</si>
  <si>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</si>
  <si>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</si>
  <si>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</si>
  <si>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</si>
  <si>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</si>
  <si>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</si>
  <si>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</si>
  <si>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</si>
  <si>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</si>
  <si>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</si>
  <si>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</si>
  <si>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</si>
  <si>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</si>
  <si>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</si>
  <si>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</si>
  <si>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</si>
  <si>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</si>
  <si>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</si>
  <si>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</si>
  <si>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</si>
  <si>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</si>
  <si>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</si>
  <si>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</si>
  <si>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</si>
  <si>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</si>
  <si>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</si>
  <si>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</si>
  <si>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</si>
  <si>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</si>
  <si>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</si>
  <si>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</si>
  <si>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</si>
  <si>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</si>
  <si>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</si>
  <si>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</si>
  <si>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</si>
  <si>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</si>
  <si>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</si>
  <si>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</si>
  <si>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</si>
  <si>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</si>
  <si>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</si>
  <si>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</si>
  <si>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</si>
  <si>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</si>
  <si>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</si>
  <si>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</si>
  <si>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</si>
  <si>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</si>
  <si>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</si>
  <si>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</si>
  <si>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</si>
  <si>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</si>
  <si>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</si>
  <si>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</si>
  <si>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</si>
  <si>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</si>
  <si>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</si>
  <si>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</si>
  <si>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</si>
  <si>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</si>
  <si>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</si>
  <si>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</si>
  <si>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</si>
  <si>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</si>
  <si>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</si>
  <si>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</si>
  <si>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</si>
  <si>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</si>
  <si>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</si>
  <si>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</si>
  <si>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</si>
  <si>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</si>
  <si>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</si>
  <si>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</si>
  <si>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</si>
  <si>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</si>
  <si>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</si>
  <si>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</si>
  <si>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</si>
  <si>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</si>
  <si>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</si>
  <si>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</si>
  <si>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</si>
  <si>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</si>
  <si>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</si>
  <si>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</si>
  <si>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</si>
  <si>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</si>
  <si>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</si>
  <si>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</si>
  <si>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</si>
  <si>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</si>
  <si>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</si>
  <si>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</si>
  <si>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</si>
  <si>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</si>
  <si>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</si>
  <si>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</si>
  <si>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</si>
  <si>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</si>
  <si>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</si>
  <si>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</si>
  <si>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</si>
  <si>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</si>
  <si>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</si>
  <si>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</si>
  <si>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</si>
  <si>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</si>
  <si>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</si>
  <si>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</si>
  <si>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</si>
  <si>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</si>
  <si>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</si>
  <si>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</si>
  <si>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</si>
  <si>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</si>
  <si>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</si>
  <si>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</si>
  <si>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</si>
  <si>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</si>
  <si>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</si>
  <si>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</si>
  <si>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</si>
  <si>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</si>
  <si>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</si>
  <si>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</si>
  <si>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</si>
  <si>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</si>
  <si>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</si>
  <si>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</si>
  <si>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</si>
  <si>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</si>
  <si>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</si>
  <si>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</si>
  <si>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</si>
  <si>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</si>
  <si>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</si>
  <si>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</si>
  <si>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</si>
  <si>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</si>
  <si>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</si>
  <si>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</si>
  <si>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</si>
  <si>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</si>
  <si>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</si>
  <si>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</si>
  <si>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</si>
  <si>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</si>
  <si>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</si>
  <si>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</si>
  <si>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</si>
  <si>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</si>
  <si>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</si>
  <si>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</si>
  <si>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</si>
  <si>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</si>
  <si>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</si>
  <si>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</si>
  <si>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</si>
  <si>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</si>
  <si>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</si>
  <si>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</si>
  <si>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</si>
  <si>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</si>
  <si>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</si>
  <si>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</si>
  <si>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</si>
  <si>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</si>
  <si>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</si>
  <si>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</si>
  <si>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</si>
  <si>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</si>
  <si>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</si>
  <si>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</si>
  <si>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</si>
  <si>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</si>
  <si>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</si>
  <si>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</si>
  <si>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</si>
  <si>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</si>
  <si>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</si>
  <si>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</si>
  <si>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</si>
  <si>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</si>
  <si>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</si>
  <si>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</si>
  <si>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</si>
  <si>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</si>
  <si>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</si>
  <si>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</si>
  <si>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</si>
  <si>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</si>
  <si>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</si>
  <si>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</si>
  <si>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</si>
  <si>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</si>
  <si>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</si>
  <si>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</si>
  <si>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</si>
  <si>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</si>
  <si>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</si>
  <si>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</si>
  <si>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</si>
  <si>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</si>
  <si>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</si>
  <si>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</si>
  <si>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</si>
  <si>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</si>
  <si>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</si>
  <si>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</si>
  <si>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</si>
  <si>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</si>
  <si>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</si>
  <si>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</si>
  <si>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</si>
  <si>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</si>
  <si>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</si>
  <si>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</si>
  <si>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</si>
  <si>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</si>
  <si>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</si>
  <si>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</si>
  <si>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</si>
  <si>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</si>
  <si>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</si>
  <si>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</si>
  <si>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</si>
  <si>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</si>
  <si>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</si>
  <si>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</si>
  <si>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</si>
  <si>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</si>
  <si>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</si>
  <si>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</si>
  <si>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</si>
  <si>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</si>
  <si>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</si>
  <si>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</si>
  <si>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</si>
  <si>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</si>
  <si>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</si>
  <si>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</si>
  <si>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</si>
  <si>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</si>
  <si>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</si>
  <si>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</si>
  <si>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</si>
  <si>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</si>
  <si>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</si>
  <si>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</si>
  <si>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</si>
  <si>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</si>
  <si>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</si>
  <si>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</si>
  <si>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</si>
  <si>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</si>
  <si>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</si>
  <si>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</si>
  <si>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</si>
  <si>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</si>
  <si>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</si>
  <si>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</si>
  <si>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</si>
  <si>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</si>
  <si>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</si>
  <si>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</si>
  <si>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</si>
  <si>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</si>
  <si>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</si>
  <si>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</si>
  <si>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</si>
  <si>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</si>
  <si>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</si>
  <si>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</si>
  <si>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</si>
  <si>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</si>
  <si>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</si>
  <si>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</si>
  <si>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</si>
  <si>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</si>
  <si>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</si>
  <si>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</si>
  <si>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</si>
  <si>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</si>
  <si>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</si>
  <si>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</si>
  <si>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</si>
  <si>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</si>
  <si>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</si>
  <si>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</si>
  <si>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</si>
  <si>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</si>
  <si>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</si>
  <si>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</si>
  <si>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</si>
  <si>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</si>
  <si>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</si>
  <si>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</si>
  <si>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</si>
  <si>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</si>
  <si>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</si>
  <si>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</si>
  <si>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</si>
  <si>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</si>
  <si>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</si>
  <si>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</si>
  <si>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</si>
  <si>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</si>
  <si>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</si>
  <si>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</si>
  <si>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</si>
  <si>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</si>
  <si>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</si>
  <si>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</si>
  <si>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</si>
  <si>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</si>
  <si>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</si>
  <si>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</si>
  <si>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</si>
  <si>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</si>
  <si>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</si>
  <si>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</si>
  <si>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</si>
  <si>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</si>
  <si>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</si>
  <si>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</si>
  <si>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</si>
  <si>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</si>
  <si>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</si>
  <si>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</si>
  <si>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</si>
  <si>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</si>
  <si>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</si>
  <si>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</si>
  <si>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</si>
  <si>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</si>
  <si>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</si>
  <si>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</si>
  <si>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</si>
  <si>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</si>
  <si>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</si>
  <si>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</si>
  <si>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</si>
  <si>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</si>
  <si>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</si>
  <si>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</si>
  <si>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</si>
  <si>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</si>
  <si>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</si>
  <si>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</si>
  <si>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</si>
  <si>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</si>
  <si>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</si>
  <si>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</si>
  <si>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</si>
  <si>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</si>
  <si>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</si>
  <si>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</si>
  <si>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</si>
  <si>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</si>
  <si>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</si>
  <si>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</si>
  <si>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</si>
  <si>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</si>
  <si>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</si>
  <si>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</si>
  <si>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</si>
  <si>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</si>
  <si>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</si>
  <si>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</si>
  <si>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</si>
  <si>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</si>
  <si>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</si>
  <si>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</si>
  <si>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</si>
  <si>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</si>
  <si>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</si>
  <si>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</si>
  <si>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</si>
  <si>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</si>
  <si>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</si>
  <si>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</si>
  <si>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</si>
  <si>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</si>
  <si>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</si>
  <si>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</si>
  <si>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</si>
  <si>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</si>
  <si>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</si>
  <si>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</si>
  <si>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</si>
  <si>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</si>
  <si>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</si>
  <si>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</si>
  <si>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</si>
  <si>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</si>
  <si>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</si>
  <si>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</si>
  <si>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</si>
  <si>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</si>
  <si>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</si>
  <si>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</si>
  <si>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</si>
  <si>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</si>
  <si>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</si>
  <si>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</si>
  <si>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</si>
  <si>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</si>
  <si>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</si>
  <si>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</si>
  <si>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</si>
  <si>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</si>
  <si>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</si>
  <si>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</si>
  <si>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</si>
  <si>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</si>
  <si>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</si>
  <si>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</si>
  <si>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</si>
  <si>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</si>
  <si>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</si>
  <si>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</si>
  <si>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</si>
  <si>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</si>
  <si>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</si>
  <si>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</si>
  <si>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</si>
  <si>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</si>
  <si>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</si>
  <si>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</si>
  <si>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</si>
  <si>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</si>
  <si>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</si>
  <si>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</si>
  <si>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</si>
  <si>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</si>
  <si>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</si>
  <si>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</si>
  <si>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</si>
  <si>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</si>
  <si>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</si>
  <si>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</si>
  <si>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</si>
  <si>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</si>
  <si>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</si>
  <si>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</si>
  <si>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</si>
  <si>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</si>
  <si>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</si>
  <si>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</si>
  <si>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</si>
  <si>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</si>
  <si>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</si>
  <si>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</si>
  <si>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</si>
  <si>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</si>
  <si>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</si>
  <si>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</si>
  <si>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</si>
  <si>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</si>
  <si>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</si>
  <si>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</si>
  <si>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</si>
  <si>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</si>
  <si>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</si>
  <si>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</si>
  <si>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</si>
  <si>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</si>
  <si>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</si>
  <si>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</si>
  <si>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</si>
  <si>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</si>
  <si>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</si>
  <si>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</si>
  <si>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</si>
  <si>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</si>
  <si>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</si>
  <si>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</si>
  <si>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</si>
  <si>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</si>
  <si>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</si>
  <si>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</si>
  <si>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</si>
  <si>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</si>
  <si>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</si>
  <si>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</si>
  <si>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</si>
  <si>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</si>
  <si>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</si>
  <si>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</si>
  <si>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</si>
  <si>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</si>
  <si>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</si>
  <si>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</si>
  <si>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</si>
  <si>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</si>
  <si>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</si>
  <si>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</si>
  <si>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</si>
  <si>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</si>
  <si>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</si>
  <si>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</si>
  <si>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</si>
  <si>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</si>
  <si>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</si>
  <si>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</si>
  <si>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</si>
  <si>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</si>
  <si>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</si>
  <si>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</si>
  <si>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</si>
  <si>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</si>
  <si>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</si>
  <si>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</si>
  <si>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</si>
  <si>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</si>
  <si>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</si>
  <si>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</si>
  <si>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</si>
  <si>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</si>
  <si>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</si>
  <si>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</si>
  <si>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</si>
  <si>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</si>
  <si>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</si>
  <si>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</si>
  <si>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</si>
  <si>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</si>
  <si>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</si>
  <si>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</si>
  <si>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</si>
  <si>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</si>
  <si>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</si>
  <si>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</si>
  <si>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</si>
  <si>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</si>
  <si>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</si>
  <si>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</si>
  <si>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</si>
  <si>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</si>
  <si>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</si>
  <si>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</si>
  <si>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</si>
  <si>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</si>
  <si>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</si>
  <si>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</si>
  <si>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</si>
  <si>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</si>
  <si>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</si>
  <si>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</si>
  <si>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</si>
  <si>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</si>
  <si>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</si>
  <si>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</si>
  <si>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</si>
  <si>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</si>
  <si>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</si>
  <si>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</si>
  <si>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</si>
  <si>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</si>
  <si>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</si>
  <si>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</si>
  <si>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</si>
  <si>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</si>
  <si>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</si>
  <si>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</si>
  <si>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</si>
  <si>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</si>
  <si>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</si>
  <si>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</si>
  <si>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</si>
  <si>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</si>
  <si>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</si>
  <si>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</si>
  <si>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</si>
  <si>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</si>
  <si>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</si>
  <si>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</si>
  <si>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</si>
  <si>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</si>
  <si>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</si>
  <si>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</si>
  <si>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</si>
  <si>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</si>
  <si>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</si>
  <si>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</si>
  <si>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</si>
  <si>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</si>
  <si>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</si>
  <si>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</si>
  <si>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</si>
  <si>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</si>
  <si>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</si>
  <si>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</si>
  <si>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</si>
  <si>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</si>
  <si>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</si>
  <si>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</si>
  <si>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</si>
  <si>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</si>
  <si>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</si>
  <si>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</si>
  <si>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</si>
  <si>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</si>
  <si>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</si>
  <si>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</si>
  <si>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</si>
  <si>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</si>
  <si>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</si>
  <si>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</si>
  <si>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</si>
  <si>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</si>
  <si>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</si>
  <si>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</si>
  <si>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</si>
  <si>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</si>
  <si>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</si>
  <si>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</si>
  <si>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</si>
  <si>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</si>
  <si>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</si>
  <si>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</si>
  <si>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</si>
  <si>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</si>
  <si>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</si>
  <si>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</si>
  <si>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</si>
  <si>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</si>
  <si>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</si>
  <si>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</si>
  <si>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</si>
  <si>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</si>
  <si>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</si>
  <si>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</si>
  <si>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</si>
  <si>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</si>
  <si>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</si>
  <si>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</si>
  <si>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</si>
  <si>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</si>
  <si>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</si>
  <si>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</si>
  <si>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</si>
  <si>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</si>
  <si>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</si>
  <si>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</si>
  <si>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</si>
  <si>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</si>
  <si>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</si>
  <si>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</si>
  <si>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</si>
  <si>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</si>
  <si>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</si>
  <si>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</si>
  <si>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</si>
  <si>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</si>
  <si>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</si>
  <si>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</si>
  <si>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</si>
  <si>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</si>
  <si>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</si>
  <si>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</si>
  <si>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</si>
  <si>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</si>
  <si>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</si>
  <si>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</si>
  <si>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</si>
  <si>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</si>
  <si>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</si>
  <si>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</si>
  <si>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</si>
  <si>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</si>
  <si>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</si>
  <si>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</si>
  <si>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</si>
  <si>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</si>
  <si>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</si>
  <si>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</si>
  <si>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</si>
  <si>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</si>
  <si>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</si>
  <si>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</si>
  <si>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</si>
  <si>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</si>
  <si>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</si>
  <si>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</si>
  <si>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</si>
  <si>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</si>
  <si>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</si>
  <si>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</si>
  <si>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</si>
  <si>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</si>
  <si>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</si>
  <si>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</si>
  <si>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</si>
  <si>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</si>
  <si>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</si>
  <si>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</si>
  <si>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</si>
  <si>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</si>
  <si>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</si>
  <si>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</si>
  <si>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</si>
  <si>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</si>
  <si>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</si>
  <si>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</si>
  <si>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</si>
  <si>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</si>
  <si>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</si>
  <si>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</si>
  <si>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</si>
  <si>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</si>
  <si>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</si>
  <si>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</si>
  <si>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</si>
  <si>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</si>
  <si>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</si>
  <si>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</si>
  <si>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</si>
  <si>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</si>
  <si>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</si>
  <si>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</si>
  <si>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</si>
  <si>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</si>
  <si>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</si>
  <si>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</si>
  <si>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</si>
  <si>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</si>
  <si>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</si>
  <si>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</si>
  <si>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</si>
  <si>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</si>
  <si>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</si>
  <si>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</si>
  <si>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</si>
  <si>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</si>
  <si>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</si>
  <si>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</si>
  <si>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</si>
  <si>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</si>
  <si>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</si>
  <si>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</si>
  <si>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</si>
  <si>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</si>
  <si>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</si>
  <si>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</si>
  <si>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</si>
  <si>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</si>
  <si>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</si>
  <si>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</si>
  <si>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</si>
  <si>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</si>
  <si>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</si>
  <si>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</si>
  <si>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</si>
  <si>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</si>
  <si>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</si>
  <si>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</si>
  <si>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</si>
  <si>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</si>
  <si>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</si>
  <si>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</si>
  <si>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</si>
  <si>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</si>
  <si>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</si>
  <si>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</si>
  <si>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</si>
  <si>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</si>
  <si>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</si>
  <si>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</si>
  <si>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</si>
  <si>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</si>
  <si>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</si>
  <si>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</si>
  <si>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</si>
  <si>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</si>
  <si>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</si>
  <si>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</si>
  <si>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</si>
  <si>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</si>
  <si>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</si>
  <si>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</si>
  <si>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</si>
  <si>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</si>
  <si>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</si>
  <si>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</si>
  <si>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</si>
  <si>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</si>
  <si>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</si>
  <si>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</si>
  <si>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</si>
  <si>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</si>
  <si>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</si>
  <si>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</si>
  <si>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</si>
  <si>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</si>
  <si>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</si>
  <si>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</si>
  <si>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</si>
  <si>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</si>
  <si>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</si>
  <si>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</si>
  <si>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</si>
  <si>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</si>
  <si>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</si>
  <si>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</si>
  <si>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</si>
  <si>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</si>
  <si>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</si>
  <si>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</si>
  <si>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</si>
  <si>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</si>
  <si>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</si>
  <si>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</si>
  <si>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</si>
  <si>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</si>
  <si>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</si>
  <si>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</si>
  <si>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</si>
  <si>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</si>
  <si>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</si>
  <si>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</si>
  <si>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</si>
  <si>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</si>
  <si>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</si>
  <si>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</si>
  <si>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</si>
  <si>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</si>
  <si>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</si>
  <si>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</si>
  <si>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</si>
  <si>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</si>
  <si>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</si>
  <si>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</si>
  <si>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</si>
  <si>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</si>
  <si>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</si>
  <si>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</si>
  <si>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</si>
  <si>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</si>
  <si>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</si>
  <si>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</si>
  <si>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</si>
  <si>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</si>
  <si>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</si>
  <si>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</si>
  <si>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</si>
  <si>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</si>
  <si>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</si>
  <si>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</si>
  <si>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</si>
  <si>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</si>
  <si>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</si>
  <si>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</si>
  <si>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</si>
  <si>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</si>
  <si>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</si>
  <si>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</si>
  <si>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</si>
  <si>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</si>
  <si>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</si>
  <si>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</si>
  <si>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</si>
  <si>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</si>
  <si>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</si>
  <si>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</si>
  <si>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</si>
  <si>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</si>
  <si>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</si>
  <si>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</si>
  <si>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</si>
  <si>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</si>
  <si>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</si>
  <si>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</si>
  <si>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</si>
  <si>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</si>
  <si>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</si>
  <si>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</si>
  <si>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</si>
  <si>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</si>
  <si>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</si>
  <si>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</si>
  <si>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</si>
  <si>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</si>
  <si>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</si>
  <si>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</si>
  <si>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</si>
  <si>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</si>
  <si>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</si>
  <si>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</si>
  <si>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</si>
  <si>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</si>
  <si>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</si>
  <si>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</si>
  <si>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</si>
  <si>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</si>
  <si>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</si>
  <si>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</si>
  <si>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</si>
  <si>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</si>
  <si>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</si>
  <si>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</si>
  <si>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</si>
  <si>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</si>
  <si>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</si>
  <si>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</si>
  <si>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</si>
  <si>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</si>
  <si>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</si>
  <si>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</si>
  <si>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</si>
  <si>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</si>
  <si>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</si>
  <si>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</si>
  <si>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</si>
  <si>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</si>
  <si>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</si>
  <si>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</si>
  <si>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</si>
  <si>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</si>
  <si>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</si>
  <si>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</si>
  <si>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</si>
  <si>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</si>
  <si>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</si>
  <si>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</si>
  <si>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</si>
  <si>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</si>
  <si>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</si>
  <si>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</si>
  <si>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</si>
  <si>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</si>
  <si>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</si>
  <si>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</si>
  <si>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</si>
  <si>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</si>
  <si>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</si>
  <si>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</si>
  <si>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</si>
  <si>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</si>
  <si>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</si>
  <si>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</si>
  <si>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</si>
  <si>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</si>
  <si>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</si>
  <si>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</si>
  <si>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</si>
  <si>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</si>
  <si>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</si>
  <si>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</si>
  <si>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</si>
  <si>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</si>
  <si>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</si>
  <si>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</si>
  <si>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</si>
  <si>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</si>
  <si>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</si>
  <si>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</si>
  <si>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</si>
  <si>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</si>
  <si>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</si>
  <si>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</si>
  <si>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</si>
  <si>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</si>
  <si>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</si>
  <si>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</si>
  <si>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</si>
  <si>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</si>
  <si>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</si>
  <si>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</si>
  <si>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</si>
  <si>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</si>
  <si>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</si>
  <si>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</si>
  <si>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</si>
  <si>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</si>
  <si>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</si>
  <si>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</si>
  <si>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</si>
  <si>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</si>
  <si>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</si>
  <si>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</si>
  <si>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</si>
  <si>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</si>
  <si>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</si>
  <si>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</si>
  <si>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</si>
  <si>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</si>
  <si>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</si>
  <si>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</si>
  <si>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</si>
  <si>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</si>
  <si>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</si>
  <si>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</si>
  <si>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</si>
  <si>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</si>
  <si>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</si>
  <si>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</si>
  <si>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</si>
  <si>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</si>
  <si>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</si>
  <si>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</si>
  <si>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</si>
  <si>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</si>
  <si>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</si>
  <si>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</si>
  <si>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</si>
  <si>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</si>
  <si>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</si>
  <si>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</si>
  <si>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</si>
  <si>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</si>
  <si>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</si>
  <si>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</si>
  <si>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</si>
  <si>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</si>
  <si>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</si>
  <si>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</si>
  <si>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</si>
  <si>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</si>
  <si>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</si>
  <si>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</si>
  <si>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</si>
  <si>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</si>
  <si>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</si>
  <si>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</si>
  <si>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</si>
  <si>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</si>
  <si>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</si>
  <si>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</si>
  <si>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</si>
  <si>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</si>
  <si>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</si>
  <si>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</si>
  <si>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</si>
  <si>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</si>
  <si>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</si>
  <si>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</si>
  <si>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</si>
  <si>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</si>
  <si>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</si>
  <si>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</si>
  <si>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</si>
  <si>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</si>
  <si>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</si>
  <si>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</si>
  <si>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</si>
  <si>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</si>
  <si>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</si>
  <si>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</si>
  <si>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</si>
  <si>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</si>
  <si>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</si>
  <si>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</si>
  <si>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</si>
  <si>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</si>
  <si>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</si>
  <si>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</si>
  <si>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</si>
  <si>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</si>
  <si>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</si>
  <si>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</si>
  <si>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</si>
  <si>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</si>
  <si>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</si>
  <si>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</si>
  <si>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</si>
  <si>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</si>
  <si>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</si>
  <si>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</si>
  <si>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</si>
  <si>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</si>
  <si>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</si>
  <si>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</si>
  <si>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</si>
  <si>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</si>
  <si>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</si>
  <si>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</si>
  <si>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</si>
  <si>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</si>
  <si>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</si>
  <si>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</si>
  <si>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</si>
  <si>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</si>
  <si>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</si>
  <si>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</si>
  <si>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</si>
  <si>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</si>
  <si>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</si>
  <si>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</si>
  <si>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</si>
  <si>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</si>
  <si>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</si>
  <si>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</si>
  <si>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</si>
  <si>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</si>
  <si>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</si>
  <si>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</si>
  <si>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</si>
  <si>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</si>
  <si>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</si>
  <si>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</si>
  <si>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</si>
  <si>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</si>
  <si>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</si>
  <si>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</si>
  <si>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</si>
  <si>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</si>
  <si>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</si>
  <si>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</si>
  <si>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</si>
  <si>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</si>
  <si>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</si>
  <si>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</si>
  <si>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</si>
  <si>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</si>
  <si>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</si>
  <si>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</si>
  <si>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</si>
  <si>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</si>
  <si>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</si>
  <si>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</si>
  <si>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</si>
  <si>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</si>
  <si>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</si>
  <si>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</si>
  <si>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</si>
  <si>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</si>
  <si>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</si>
  <si>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</si>
  <si>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</si>
  <si>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</si>
  <si>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</si>
  <si>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</si>
  <si>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</si>
  <si>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</si>
  <si>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</si>
  <si>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</si>
  <si>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</si>
  <si>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</si>
  <si>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</si>
  <si>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</si>
  <si>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</si>
  <si>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</si>
  <si>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</si>
  <si>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</si>
  <si>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</si>
  <si>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</si>
  <si>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</si>
  <si>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</si>
  <si>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</si>
  <si>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</si>
  <si>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</si>
  <si>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</si>
  <si>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</si>
  <si>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</si>
  <si>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</si>
  <si>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</si>
  <si>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</si>
  <si>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</si>
  <si>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</si>
  <si>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</si>
  <si>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</si>
  <si>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</si>
  <si>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</si>
  <si>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</si>
  <si>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</si>
  <si>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</si>
  <si>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</si>
  <si>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</si>
  <si>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</si>
  <si>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</si>
  <si>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</si>
  <si>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</si>
  <si>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</si>
  <si>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</si>
  <si>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</si>
  <si>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</si>
  <si>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</si>
  <si>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</si>
  <si>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</si>
  <si>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</si>
  <si>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</si>
  <si>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</si>
  <si>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</si>
  <si>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</si>
  <si>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</si>
  <si>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</si>
  <si>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</si>
  <si>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</si>
  <si>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</si>
  <si>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</si>
  <si>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</si>
  <si>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</si>
  <si>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</si>
  <si>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</si>
  <si>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</si>
  <si>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</si>
  <si>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</si>
  <si>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</si>
  <si>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</si>
  <si>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</si>
  <si>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</si>
  <si>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</si>
  <si>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</si>
  <si>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</si>
  <si>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</si>
  <si>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</si>
  <si>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</si>
  <si>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</si>
  <si>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</si>
  <si>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</si>
  <si>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</si>
  <si>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</si>
  <si>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</si>
  <si>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</si>
  <si>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</si>
  <si>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</si>
  <si>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</si>
  <si>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</si>
  <si>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</si>
  <si>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</si>
  <si>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</si>
  <si>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</si>
  <si>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</si>
  <si>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</si>
  <si>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</si>
  <si>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</si>
  <si>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</si>
  <si>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</si>
  <si>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</si>
  <si>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</si>
  <si>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</si>
  <si>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</si>
  <si>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</si>
  <si>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</si>
  <si>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</si>
  <si>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</si>
  <si>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</si>
  <si>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</si>
  <si>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</si>
  <si>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</si>
  <si>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</si>
  <si>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</si>
  <si>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</si>
  <si>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</si>
  <si>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</si>
  <si>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</si>
  <si>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</si>
  <si>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</si>
  <si>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</si>
  <si>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</si>
  <si>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</si>
  <si>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</si>
  <si>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</si>
  <si>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</si>
  <si>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</si>
  <si>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</si>
  <si>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</si>
  <si>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</si>
  <si>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</si>
  <si>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</si>
  <si>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</si>
  <si>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</si>
  <si>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</si>
  <si>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</si>
  <si>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</si>
  <si>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</si>
  <si>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</si>
  <si>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</si>
  <si>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</si>
  <si>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</si>
  <si>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</si>
  <si>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</si>
  <si>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</si>
  <si>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</si>
  <si>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</si>
  <si>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</si>
  <si>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</si>
  <si>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</si>
  <si>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</si>
  <si>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</si>
  <si>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</si>
  <si>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</si>
  <si>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</si>
  <si>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</si>
  <si>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</si>
  <si>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</si>
  <si>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</si>
  <si>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</si>
  <si>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</si>
  <si>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</si>
  <si>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</si>
  <si>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</si>
  <si>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</si>
  <si>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</si>
  <si>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</si>
  <si>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</si>
  <si>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</si>
  <si>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</si>
  <si>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</si>
  <si>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</si>
  <si>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</si>
  <si>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</si>
  <si>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</si>
  <si>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</si>
  <si>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</si>
  <si>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</si>
  <si>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</si>
  <si>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</si>
  <si>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</si>
  <si>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</si>
  <si>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</si>
  <si>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</si>
  <si>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</si>
  <si>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</si>
  <si>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</si>
  <si>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</si>
  <si>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</si>
  <si>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</si>
  <si>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</si>
  <si>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</si>
  <si>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</si>
  <si>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</si>
  <si>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</si>
  <si>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</si>
  <si>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</si>
  <si>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</si>
  <si>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</si>
  <si>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</si>
  <si>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</si>
  <si>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</si>
  <si>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</si>
  <si>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</si>
  <si>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</si>
  <si>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</si>
  <si>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</si>
  <si>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</si>
  <si>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</si>
  <si>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</si>
  <si>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</si>
  <si>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</si>
  <si>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</si>
  <si>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</si>
  <si>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</si>
  <si>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</si>
  <si>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</si>
  <si>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</si>
  <si>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</si>
  <si>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</si>
  <si>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</si>
  <si>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</si>
  <si>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</si>
  <si>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</si>
  <si>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</si>
  <si>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</si>
  <si>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</si>
  <si>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</si>
  <si>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</si>
  <si>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</si>
  <si>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</si>
  <si>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</si>
  <si>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</si>
  <si>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</si>
  <si>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</si>
  <si>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</si>
  <si>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</si>
  <si>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</si>
  <si>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</si>
  <si>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</si>
  <si>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</si>
  <si>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</si>
  <si>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</si>
  <si>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</si>
  <si>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</si>
  <si>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</si>
  <si>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</si>
  <si>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</si>
  <si>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</si>
  <si>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</si>
  <si>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</si>
  <si>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</si>
  <si>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</si>
  <si>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</si>
  <si>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</si>
  <si>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</si>
  <si>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</si>
  <si>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</si>
  <si>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</si>
  <si>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</si>
  <si>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</si>
  <si>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</si>
  <si>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</si>
  <si>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</si>
  <si>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</si>
  <si>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</si>
  <si>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</si>
  <si>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</si>
  <si>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</si>
  <si>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</si>
  <si>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</si>
  <si>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</si>
  <si>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</si>
  <si>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</si>
  <si>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</si>
  <si>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</si>
  <si>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</si>
  <si>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</si>
  <si>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</si>
  <si>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</si>
  <si>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</si>
  <si>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</si>
  <si>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</si>
  <si>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</si>
  <si>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</si>
  <si>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</si>
  <si>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</si>
  <si>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</si>
  <si>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</si>
  <si>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</si>
  <si>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</si>
  <si>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</si>
  <si>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</si>
  <si>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</si>
  <si>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</si>
  <si>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</si>
  <si>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</si>
  <si>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</si>
  <si>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</si>
  <si>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</si>
  <si>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</si>
  <si>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</si>
  <si>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</si>
  <si>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</si>
  <si>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</si>
  <si>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</si>
  <si>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</si>
  <si>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</si>
  <si>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</si>
  <si>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</si>
  <si>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</si>
  <si>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</si>
  <si>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</si>
  <si>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</si>
  <si>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</si>
  <si>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</si>
  <si>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</si>
  <si>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</si>
  <si>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</si>
  <si>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</si>
  <si>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</si>
  <si>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</si>
  <si>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</si>
  <si>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</si>
  <si>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</si>
  <si>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</si>
  <si>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</si>
  <si>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</si>
  <si>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</si>
  <si>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</si>
  <si>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</si>
  <si>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</si>
  <si>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</si>
  <si>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</si>
  <si>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</si>
  <si>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</si>
  <si>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</si>
  <si>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</si>
  <si>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</si>
  <si>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</si>
  <si>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</si>
  <si>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</si>
  <si>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</si>
  <si>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</si>
  <si>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</si>
  <si>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</si>
  <si>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</si>
  <si>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</si>
  <si>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</si>
  <si>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</si>
  <si>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</si>
  <si>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</si>
  <si>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</si>
  <si>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</si>
  <si>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</si>
  <si>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</si>
  <si>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</si>
  <si>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</si>
  <si>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</si>
  <si>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</si>
  <si>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</si>
  <si>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</si>
  <si>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</si>
  <si>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</si>
  <si>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</si>
  <si>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</si>
  <si>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</si>
  <si>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</si>
  <si>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</si>
  <si>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</si>
  <si>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</si>
  <si>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</si>
  <si>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</si>
  <si>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</si>
  <si>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</si>
  <si>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</si>
  <si>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</si>
  <si>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</si>
  <si>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</si>
  <si>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</si>
  <si>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</si>
  <si>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</si>
  <si>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</si>
  <si>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</si>
  <si>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</si>
  <si>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</si>
  <si>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</si>
  <si>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</si>
  <si>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</si>
  <si>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</si>
  <si>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</si>
  <si>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</si>
  <si>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</si>
  <si>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</si>
  <si>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</si>
  <si>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</si>
  <si>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</si>
  <si>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</si>
  <si>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</si>
  <si>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</si>
  <si>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</si>
  <si>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</si>
  <si>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</si>
  <si>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</si>
  <si>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</si>
  <si>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</si>
  <si>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</si>
  <si>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</si>
  <si>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</si>
  <si>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</si>
  <si>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</si>
  <si>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</si>
  <si>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</si>
  <si>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</si>
  <si>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</si>
  <si>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</si>
  <si>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</si>
  <si>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</si>
  <si>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</si>
  <si>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</si>
  <si>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</si>
  <si>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</si>
  <si>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</si>
  <si>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</si>
  <si>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</si>
  <si>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</si>
  <si>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</si>
  <si>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</si>
  <si>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</si>
  <si>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</si>
  <si>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</si>
  <si>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</si>
  <si>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</si>
  <si>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</si>
  <si>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</si>
  <si>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</si>
  <si>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</si>
  <si>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</si>
  <si>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</si>
  <si>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</si>
  <si>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</si>
  <si>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</si>
  <si>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</si>
  <si>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</si>
  <si>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</si>
  <si>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</si>
  <si>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</si>
  <si>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</si>
  <si>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</si>
  <si>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</si>
  <si>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</si>
  <si>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</si>
  <si>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</si>
  <si>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</si>
  <si>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</si>
  <si>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</si>
  <si>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</si>
  <si>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</si>
  <si>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</si>
  <si>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</si>
  <si>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</si>
  <si>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</si>
  <si>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</si>
  <si>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</si>
  <si>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</si>
  <si>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</si>
  <si>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</si>
  <si>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</si>
  <si>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</si>
  <si>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</si>
  <si>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</si>
  <si>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</si>
  <si>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</si>
  <si>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</si>
  <si>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</si>
  <si>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</si>
  <si>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</si>
  <si>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</si>
  <si>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</si>
  <si>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</si>
  <si>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</si>
  <si>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</si>
  <si>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</si>
  <si>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</si>
  <si>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</si>
  <si>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</si>
  <si>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</si>
  <si>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</si>
  <si>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</si>
  <si>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</si>
  <si>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</si>
  <si>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</si>
  <si>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</si>
  <si>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</si>
  <si>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</si>
  <si>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</si>
  <si>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</si>
  <si>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</si>
  <si>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</si>
  <si>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</si>
  <si>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</si>
  <si>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</si>
  <si>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</si>
  <si>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</si>
  <si>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</si>
  <si>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</si>
  <si>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</si>
  <si>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</si>
  <si>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</si>
  <si>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</si>
  <si>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</si>
  <si>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</si>
  <si>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</si>
  <si>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</si>
  <si>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</si>
  <si>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</si>
  <si>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</si>
  <si>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</si>
  <si>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</si>
  <si>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</si>
  <si>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</si>
  <si>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</si>
  <si>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</si>
  <si>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</si>
  <si>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</si>
  <si>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</si>
  <si>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</si>
  <si>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</si>
  <si>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</si>
  <si>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</si>
  <si>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</si>
  <si>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</si>
  <si>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</si>
  <si>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</si>
  <si>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</si>
  <si>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</si>
  <si>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</si>
  <si>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</si>
  <si>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</si>
  <si>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</si>
  <si>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</si>
  <si>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</si>
  <si>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</si>
  <si>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</si>
  <si>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</si>
  <si>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</si>
  <si>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</si>
  <si>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</si>
  <si>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</si>
  <si>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</si>
  <si>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</si>
  <si>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</si>
  <si>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</si>
  <si>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</si>
  <si>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</si>
  <si>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</si>
  <si>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</si>
  <si>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</si>
  <si>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</si>
  <si>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</si>
  <si>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</si>
  <si>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</si>
  <si>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</si>
  <si>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</si>
  <si>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</si>
  <si>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</si>
  <si>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</si>
  <si>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</si>
  <si>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</si>
  <si>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</si>
  <si>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</si>
  <si>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</si>
  <si>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</si>
  <si>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</si>
  <si>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</si>
  <si>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</si>
  <si>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</si>
  <si>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</si>
  <si>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</si>
  <si>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</si>
  <si>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</si>
  <si>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</si>
  <si>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</si>
  <si>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</si>
  <si>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</si>
  <si>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</si>
  <si>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</si>
  <si>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</si>
  <si>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</si>
  <si>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</si>
  <si>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</si>
  <si>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</si>
  <si>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</si>
  <si>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</si>
  <si>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</si>
  <si>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</si>
  <si>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</si>
  <si>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</si>
  <si>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</si>
  <si>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</si>
  <si>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</si>
  <si>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</si>
  <si>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</si>
  <si>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</si>
  <si>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</si>
  <si>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</si>
  <si>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</si>
  <si>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</si>
  <si>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</si>
  <si>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</si>
  <si>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</si>
  <si>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</si>
  <si>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</si>
  <si>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</si>
  <si>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</si>
  <si>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</si>
  <si>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</si>
  <si>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</si>
  <si>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</si>
  <si>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</si>
  <si>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</si>
  <si>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</si>
  <si>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</si>
  <si>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</si>
  <si>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</si>
  <si>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</si>
  <si>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</si>
  <si>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</si>
  <si>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</si>
  <si>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</si>
  <si>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</si>
  <si>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</si>
  <si>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</si>
  <si>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</si>
  <si>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</si>
  <si>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</si>
  <si>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</si>
  <si>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</si>
  <si>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</si>
  <si>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</si>
  <si>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</si>
  <si>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</si>
  <si>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</si>
  <si>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</si>
  <si>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</si>
  <si>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</si>
  <si>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</si>
  <si>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</si>
  <si>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</si>
  <si>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</si>
  <si>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</si>
  <si>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</si>
  <si>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</si>
  <si>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</si>
  <si>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</si>
  <si>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</si>
  <si>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</si>
  <si>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</si>
  <si>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</si>
  <si>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</si>
  <si>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</si>
  <si>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</si>
  <si>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</si>
  <si>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</si>
  <si>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</si>
  <si>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</si>
  <si>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</si>
  <si>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</si>
  <si>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</si>
  <si>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</si>
  <si>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</si>
  <si>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</si>
  <si>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</si>
  <si>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</si>
  <si>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</si>
  <si>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</si>
  <si>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</si>
  <si>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</si>
  <si>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</si>
  <si>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</si>
  <si>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</si>
  <si>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</si>
  <si>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</si>
  <si>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</si>
  <si>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</si>
  <si>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</si>
  <si>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</si>
  <si>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</si>
  <si>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</si>
  <si>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</si>
  <si>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</si>
  <si>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</si>
  <si>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</si>
  <si>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</si>
  <si>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</si>
  <si>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</si>
  <si>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</si>
  <si>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</si>
  <si>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</si>
  <si>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</si>
  <si>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</si>
  <si>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</si>
  <si>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</si>
  <si>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</si>
  <si>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</si>
  <si>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</si>
  <si>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</si>
  <si>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</si>
  <si>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</si>
  <si>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</si>
  <si>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</si>
  <si>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</si>
  <si>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</si>
  <si>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</si>
  <si>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</si>
  <si>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</si>
  <si>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</si>
  <si>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</si>
  <si>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</si>
  <si>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</si>
  <si>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</si>
  <si>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</si>
  <si>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</si>
  <si>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</si>
  <si>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</si>
  <si>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</si>
  <si>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</si>
  <si>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</si>
  <si>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</si>
  <si>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</si>
  <si>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</si>
  <si>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</si>
  <si>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</si>
  <si>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</si>
  <si>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</si>
  <si>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</si>
  <si>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</si>
  <si>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</si>
  <si>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</si>
  <si>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</si>
  <si>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</si>
  <si>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</si>
  <si>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</si>
  <si>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</si>
  <si>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</si>
  <si>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</si>
  <si>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</si>
  <si>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</si>
  <si>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</si>
  <si>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</si>
  <si>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</si>
  <si>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</si>
  <si>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</si>
  <si>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</si>
  <si>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</si>
  <si>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</si>
  <si>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</si>
  <si>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</si>
  <si>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</si>
  <si>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</si>
  <si>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</si>
  <si>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</si>
  <si>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</si>
  <si>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</si>
  <si>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</si>
  <si>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</si>
  <si>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</si>
  <si>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</si>
  <si>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</si>
  <si>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</si>
  <si>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</si>
  <si>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</si>
  <si>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</si>
  <si>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</si>
  <si>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</si>
  <si>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</si>
  <si>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</si>
  <si>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</si>
  <si>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</si>
  <si>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</si>
  <si>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</si>
  <si>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</si>
  <si>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</si>
  <si>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</si>
  <si>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</si>
  <si>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</si>
  <si>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</si>
  <si>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</si>
  <si>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</si>
  <si>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</si>
  <si>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</si>
  <si>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</si>
  <si>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</si>
  <si>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</si>
  <si>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</si>
  <si>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</si>
  <si>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</si>
  <si>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</si>
  <si>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</si>
  <si>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</si>
  <si>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</si>
  <si>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</si>
  <si>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</si>
  <si>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</si>
  <si>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</si>
  <si>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</si>
  <si>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</si>
  <si>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</si>
  <si>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</si>
  <si>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</si>
  <si>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</si>
  <si>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</si>
  <si>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</si>
  <si>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</si>
  <si>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</si>
  <si>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</si>
  <si>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</si>
  <si>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</si>
  <si>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</si>
  <si>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</si>
  <si>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</si>
  <si>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</si>
  <si>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</si>
  <si>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</si>
  <si>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</si>
  <si>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</si>
  <si>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</si>
  <si>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</si>
  <si>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</si>
  <si>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</si>
  <si>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</si>
  <si>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</si>
  <si>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</si>
  <si>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</si>
  <si>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</si>
  <si>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</si>
  <si>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</si>
  <si>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</si>
  <si>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</si>
  <si>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</si>
  <si>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</si>
  <si>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</si>
  <si>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</si>
  <si>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</si>
  <si>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</si>
  <si>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</si>
  <si>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</si>
  <si>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</si>
  <si>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</si>
  <si>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</si>
  <si>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</si>
  <si>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</si>
  <si>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</si>
  <si>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</si>
  <si>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</si>
  <si>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</si>
  <si>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</si>
  <si>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</si>
  <si>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</si>
  <si>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</si>
  <si>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</si>
  <si>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</si>
  <si>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</si>
  <si>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</si>
  <si>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</si>
  <si>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</si>
  <si>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</si>
  <si>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</si>
  <si>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</si>
  <si>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</si>
  <si>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</si>
  <si>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</si>
  <si>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</si>
  <si>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</si>
  <si>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</si>
  <si>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</si>
  <si>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</si>
  <si>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</si>
  <si>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</si>
  <si>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</si>
  <si>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</si>
  <si>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</si>
  <si>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</si>
  <si>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</si>
  <si>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</si>
  <si>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</si>
  <si>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</si>
  <si>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</si>
  <si>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</si>
  <si>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</si>
  <si>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</si>
  <si>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</si>
  <si>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</si>
  <si>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</si>
  <si>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</si>
  <si>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</si>
  <si>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</si>
  <si>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</si>
  <si>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</si>
  <si>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</si>
  <si>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</si>
  <si>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</si>
  <si>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</si>
  <si>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</si>
  <si>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</si>
  <si>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</si>
  <si>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</si>
  <si>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</si>
  <si>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</si>
  <si>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</si>
  <si>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</si>
  <si>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</si>
  <si>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</si>
  <si>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</si>
  <si>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</si>
  <si>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</si>
  <si>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</si>
  <si>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</si>
  <si>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</si>
  <si>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</si>
  <si>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</si>
  <si>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</si>
  <si>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</si>
  <si>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</si>
  <si>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</si>
  <si>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</si>
  <si>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</si>
  <si>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</si>
  <si>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</si>
  <si>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</si>
  <si>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</si>
  <si>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</si>
  <si>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</si>
  <si>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</si>
  <si>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</si>
  <si>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</si>
  <si>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</si>
  <si>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</si>
  <si>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</si>
  <si>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</si>
  <si>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</si>
  <si>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</si>
  <si>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</si>
  <si>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</si>
  <si>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</si>
  <si>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</si>
  <si>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</si>
  <si>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</si>
  <si>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</si>
  <si>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</si>
  <si>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</si>
  <si>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</si>
  <si>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</si>
  <si>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</si>
  <si>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</si>
  <si>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</si>
  <si>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</si>
  <si>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</si>
  <si>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</si>
  <si>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</si>
  <si>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</si>
  <si>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</si>
  <si>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</si>
  <si>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</si>
  <si>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</si>
  <si>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</si>
  <si>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</si>
  <si>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</si>
  <si>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</si>
  <si>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</si>
  <si>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</si>
  <si>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</si>
  <si>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</si>
  <si>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</si>
  <si>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</si>
  <si>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</si>
  <si>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</si>
  <si>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</si>
  <si>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</si>
  <si>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</si>
  <si>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</si>
  <si>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</si>
  <si>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</si>
  <si>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</si>
  <si>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</si>
  <si>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</si>
  <si>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</si>
  <si>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</si>
  <si>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</si>
  <si>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</si>
  <si>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</si>
  <si>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</si>
  <si>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</si>
  <si>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</si>
  <si>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</si>
  <si>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</si>
  <si>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</si>
  <si>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</si>
  <si>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</si>
  <si>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</si>
  <si>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</si>
  <si>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</si>
  <si>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</si>
  <si>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</si>
  <si>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</si>
  <si>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</si>
  <si>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</si>
  <si>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</si>
  <si>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</si>
  <si>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</si>
  <si>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</si>
  <si>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</si>
  <si>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</si>
  <si>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</si>
  <si>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</si>
  <si>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</si>
  <si>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</si>
  <si>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</si>
  <si>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</si>
  <si>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</si>
  <si>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</si>
  <si>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</si>
  <si>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</si>
  <si>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</si>
  <si>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</si>
  <si>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</si>
  <si>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</si>
  <si>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</si>
  <si>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</si>
  <si>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</si>
  <si>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</si>
  <si>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</si>
  <si>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</si>
  <si>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</si>
  <si>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</si>
  <si>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</si>
  <si>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</si>
  <si>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</si>
  <si>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</si>
  <si>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</si>
  <si>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</si>
  <si>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</si>
  <si>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</si>
  <si>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</si>
  <si>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</si>
  <si>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</si>
  <si>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</si>
  <si>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</si>
  <si>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</si>
  <si>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</si>
  <si>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</si>
  <si>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</si>
  <si>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</si>
  <si>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</si>
  <si>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</si>
  <si>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</si>
  <si>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</si>
  <si>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</si>
  <si>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</si>
  <si>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</si>
  <si>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</si>
  <si>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</si>
  <si>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</si>
  <si>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</si>
  <si>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</si>
  <si>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</si>
  <si>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</si>
  <si>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</si>
  <si>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</si>
  <si>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</si>
  <si>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</si>
  <si>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</si>
  <si>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</si>
  <si>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</si>
  <si>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</si>
  <si>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</si>
  <si>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</si>
  <si>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</si>
  <si>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</si>
  <si>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</si>
  <si>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</si>
  <si>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</si>
  <si>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</si>
  <si>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</si>
  <si>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</si>
  <si>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</si>
  <si>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</si>
  <si>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</si>
  <si>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</si>
  <si>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</si>
  <si>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</si>
  <si>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</si>
  <si>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</si>
  <si>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</si>
  <si>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</si>
  <si>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</si>
  <si>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</si>
  <si>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</si>
  <si>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</si>
  <si>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</si>
  <si>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</si>
  <si>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</si>
  <si>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</si>
  <si>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</si>
  <si>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</si>
  <si>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</si>
  <si>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</si>
  <si>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</si>
  <si>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</si>
  <si>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</si>
  <si>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</si>
  <si>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</si>
  <si>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</si>
  <si>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</si>
  <si>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</si>
  <si>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</si>
  <si>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</si>
  <si>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</si>
  <si>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</si>
  <si>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</si>
  <si>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</si>
  <si>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</si>
  <si>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</si>
  <si>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</si>
  <si>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</si>
  <si>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</si>
  <si>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</si>
  <si>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</si>
  <si>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</si>
  <si>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</si>
  <si>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</si>
  <si>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</si>
  <si>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</si>
  <si>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</si>
  <si>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</si>
  <si>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</si>
  <si>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</si>
  <si>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</si>
  <si>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</si>
  <si>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</si>
  <si>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</si>
  <si>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</si>
  <si>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</si>
  <si>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</si>
  <si>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</si>
  <si>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</si>
  <si>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</si>
  <si>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</si>
  <si>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</si>
  <si>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</si>
  <si>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</si>
  <si>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</si>
  <si>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</si>
  <si>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</si>
  <si>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</si>
  <si>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</si>
  <si>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</si>
  <si>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</si>
  <si>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</si>
  <si>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</si>
  <si>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</si>
  <si>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</si>
  <si>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</si>
  <si>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</si>
  <si>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</si>
  <si>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</si>
  <si>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</si>
  <si>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</si>
  <si>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</si>
  <si>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</si>
  <si>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</si>
  <si>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</si>
  <si>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</si>
  <si>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</si>
  <si>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</si>
  <si>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</si>
  <si>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</si>
  <si>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</si>
  <si>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</si>
  <si>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</si>
  <si>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</si>
  <si>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</si>
  <si>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</si>
  <si>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</si>
  <si>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</si>
  <si>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</si>
  <si>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</si>
  <si>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</si>
  <si>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</si>
  <si>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</si>
  <si>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</si>
  <si>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</si>
  <si>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</si>
  <si>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</si>
  <si>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</si>
  <si>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</si>
  <si>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</si>
  <si>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</si>
  <si>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</si>
  <si>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</si>
  <si>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</si>
  <si>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</si>
  <si>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</si>
  <si>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</si>
  <si>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</si>
  <si>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</si>
  <si>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</si>
  <si>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</si>
  <si>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</si>
  <si>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</si>
  <si>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</si>
  <si>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</si>
  <si>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</si>
  <si>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</si>
  <si>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</si>
  <si>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</si>
  <si>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</si>
  <si>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</si>
  <si>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</si>
  <si>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</si>
  <si>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</si>
  <si>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</si>
  <si>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</si>
  <si>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</si>
  <si>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</si>
  <si>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</si>
  <si>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</si>
  <si>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</si>
  <si>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</si>
  <si>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</si>
  <si>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</si>
  <si>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</si>
  <si>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</si>
  <si>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</si>
  <si>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</si>
  <si>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</si>
  <si>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</si>
  <si>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</si>
  <si>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</si>
  <si>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</si>
  <si>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</si>
  <si>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</si>
  <si>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</si>
  <si>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</si>
  <si>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</si>
  <si>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</si>
  <si>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</si>
  <si>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</si>
  <si>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</si>
  <si>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</si>
  <si>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</si>
  <si>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</si>
  <si>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</si>
  <si>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</si>
  <si>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</si>
  <si>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</si>
  <si>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</si>
  <si>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</si>
  <si>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</si>
  <si>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</si>
  <si>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</si>
  <si>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</si>
  <si>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</si>
  <si>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</si>
  <si>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</si>
  <si>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</si>
  <si>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</si>
  <si>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</si>
  <si>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</si>
  <si>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</si>
  <si>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</si>
  <si>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</si>
  <si>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</si>
  <si>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</si>
  <si>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</si>
  <si>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</si>
  <si>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</si>
  <si>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</si>
  <si>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</si>
  <si>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</si>
  <si>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</si>
  <si>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</si>
  <si>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</si>
  <si>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</si>
  <si>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</si>
  <si>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</si>
  <si>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</si>
  <si>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</si>
  <si>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</si>
  <si>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</si>
  <si>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</si>
  <si>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</si>
  <si>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</si>
  <si>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</si>
  <si>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</si>
  <si>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</si>
  <si>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</si>
  <si>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</si>
  <si>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</si>
  <si>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</si>
  <si>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</si>
  <si>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</si>
  <si>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</si>
  <si>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</si>
  <si>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</si>
  <si>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</si>
  <si>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</si>
  <si>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</si>
  <si>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</si>
  <si>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</si>
  <si>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</si>
  <si>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</si>
  <si>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</si>
  <si>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</si>
  <si>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</si>
  <si>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</si>
  <si>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</si>
  <si>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</si>
  <si>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</si>
  <si>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</si>
  <si>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</si>
  <si>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</si>
  <si>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</si>
  <si>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</si>
  <si>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</si>
  <si>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</si>
  <si>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</si>
  <si>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</si>
  <si>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</si>
  <si>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</si>
  <si>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</si>
  <si>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</si>
  <si>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</si>
  <si>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</si>
  <si>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</si>
  <si>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</si>
  <si>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</si>
  <si>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</si>
  <si>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</si>
  <si>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</si>
  <si>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</si>
  <si>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</si>
  <si>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</si>
  <si>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</si>
  <si>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</si>
  <si>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</si>
  <si>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</si>
  <si>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</si>
  <si>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</si>
  <si>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</si>
  <si>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</si>
  <si>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</si>
  <si>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</si>
  <si>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</si>
  <si>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</si>
  <si>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</si>
  <si>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</si>
  <si>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</si>
  <si>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</si>
  <si>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</si>
  <si>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</si>
  <si>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</si>
  <si>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</si>
  <si>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</si>
  <si>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</si>
  <si>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</si>
  <si>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</si>
  <si>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</si>
  <si>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</si>
  <si>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</si>
  <si>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</si>
  <si>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</si>
  <si>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</si>
  <si>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</si>
  <si>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</si>
  <si>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</si>
  <si>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</si>
  <si>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</si>
  <si>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</si>
  <si>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</si>
  <si>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</si>
  <si>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</si>
  <si>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</si>
  <si>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</si>
  <si>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</si>
  <si>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</si>
  <si>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</si>
  <si>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</si>
  <si>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</si>
  <si>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</si>
  <si>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</si>
  <si>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</si>
  <si>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</si>
  <si>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</si>
  <si>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</si>
  <si>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</si>
  <si>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</si>
  <si>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</si>
  <si>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</si>
  <si>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</si>
  <si>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</si>
  <si>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</si>
  <si>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</si>
  <si>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</si>
  <si>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</si>
  <si>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</si>
  <si>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</si>
  <si>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</si>
  <si>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</si>
  <si>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</si>
  <si>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</si>
  <si>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</si>
  <si>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</si>
  <si>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</si>
  <si>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</si>
  <si>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</si>
  <si>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</si>
  <si>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</si>
  <si>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</si>
  <si>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</si>
  <si>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</si>
  <si>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</si>
  <si>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</si>
  <si>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</si>
  <si>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</si>
  <si>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</si>
  <si>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</si>
  <si>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</si>
  <si>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</si>
  <si>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</si>
  <si>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</si>
  <si>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</si>
  <si>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</si>
  <si>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</si>
  <si>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</si>
  <si>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</si>
  <si>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</si>
  <si>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</si>
  <si>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</si>
  <si>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</si>
  <si>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</si>
  <si>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</si>
  <si>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</si>
  <si>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</si>
  <si>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</si>
  <si>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</si>
  <si>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</si>
  <si>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</si>
  <si>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</si>
  <si>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</si>
  <si>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</si>
  <si>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</si>
  <si>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</si>
  <si>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</si>
  <si>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</si>
  <si>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</si>
  <si>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</si>
  <si>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</si>
  <si>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</si>
  <si>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</si>
  <si>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</si>
  <si>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</si>
  <si>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</si>
  <si>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</si>
  <si>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</si>
  <si>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</si>
  <si>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</si>
  <si>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</si>
  <si>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</si>
  <si>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</si>
  <si>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</si>
  <si>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</si>
  <si>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</si>
  <si>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</si>
  <si>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</si>
  <si>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</si>
  <si>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</si>
  <si>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</si>
  <si>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</si>
  <si>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</si>
  <si>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</si>
  <si>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</si>
  <si>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</si>
  <si>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</si>
  <si>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</si>
  <si>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</si>
  <si>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</si>
  <si>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</si>
  <si>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</si>
  <si>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</si>
  <si>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</si>
  <si>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</si>
  <si>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</si>
  <si>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</si>
  <si>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</si>
  <si>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</si>
  <si>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</si>
  <si>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</si>
  <si>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</si>
  <si>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</si>
  <si>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</si>
  <si>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</si>
  <si>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</si>
  <si>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</si>
  <si>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</si>
  <si>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</si>
  <si>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</si>
  <si>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</si>
  <si>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</si>
  <si>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</si>
  <si>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</si>
  <si>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</si>
  <si>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</si>
  <si>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</si>
  <si>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</si>
  <si>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</si>
  <si>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</si>
  <si>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</si>
  <si>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</si>
  <si>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</si>
  <si>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</si>
  <si>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</si>
  <si>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</si>
  <si>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</si>
  <si>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</si>
  <si>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</si>
  <si>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</si>
  <si>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</si>
  <si>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</si>
  <si>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</si>
  <si>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</si>
  <si>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</si>
  <si>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</si>
  <si>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</si>
  <si>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</si>
  <si>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</si>
  <si>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</si>
  <si>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</si>
  <si>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</si>
  <si>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</si>
  <si>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</si>
  <si>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</si>
  <si>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</si>
  <si>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</si>
  <si>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</si>
  <si>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</si>
  <si>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</si>
  <si>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</si>
  <si>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</si>
  <si>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</si>
  <si>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</si>
  <si>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</si>
  <si>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</si>
  <si>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</si>
  <si>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</si>
  <si>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</si>
  <si>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</si>
  <si>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</si>
  <si>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</si>
  <si>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</si>
  <si>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</si>
  <si>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</si>
  <si>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</si>
  <si>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</si>
  <si>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</si>
  <si>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</si>
  <si>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</si>
  <si>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</si>
  <si>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</si>
  <si>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</si>
  <si>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</si>
  <si>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</si>
  <si>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</si>
  <si>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</si>
  <si>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</si>
  <si>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</si>
  <si>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</si>
  <si>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</si>
  <si>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</si>
  <si>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</si>
  <si>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</si>
  <si>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</si>
  <si>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</si>
  <si>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</si>
  <si>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</si>
  <si>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</si>
  <si>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</si>
  <si>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</si>
  <si>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</si>
  <si>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</si>
  <si>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</si>
  <si>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</si>
  <si>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</si>
  <si>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</si>
  <si>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</si>
  <si>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</si>
  <si>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</si>
  <si>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</si>
  <si>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</si>
  <si>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</si>
  <si>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</si>
  <si>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</si>
  <si>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</si>
  <si>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</si>
  <si>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</si>
  <si>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</si>
  <si>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</si>
  <si>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</si>
  <si>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</si>
  <si>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</si>
  <si>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</si>
  <si>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</si>
  <si>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</si>
  <si>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</si>
  <si>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</si>
  <si>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</si>
  <si>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</si>
  <si>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</si>
  <si>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</si>
  <si>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</si>
  <si>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</si>
  <si>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</si>
  <si>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</si>
  <si>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</si>
  <si>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</si>
  <si>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</si>
  <si>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</si>
  <si>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</si>
  <si>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</si>
  <si>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</si>
  <si>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</si>
  <si>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</si>
  <si>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</si>
  <si>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</si>
  <si>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</si>
  <si>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</si>
  <si>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</si>
  <si>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</si>
  <si>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</si>
  <si>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</si>
  <si>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</si>
  <si>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</si>
  <si>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</si>
  <si>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</si>
  <si>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</si>
  <si>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</si>
  <si>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</si>
  <si>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</si>
  <si>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</si>
  <si>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</si>
  <si>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</si>
  <si>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</si>
  <si>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</si>
  <si>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</si>
  <si>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</si>
  <si>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</si>
  <si>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</si>
  <si>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</si>
  <si>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</si>
  <si>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</si>
  <si>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</si>
  <si>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</si>
  <si>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</si>
  <si>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</si>
  <si>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</si>
  <si>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</si>
  <si>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</si>
  <si>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</si>
  <si>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</si>
  <si>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</si>
  <si>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</si>
  <si>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</si>
  <si>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</si>
  <si>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</si>
  <si>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</si>
  <si>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</si>
  <si>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</si>
  <si>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</si>
  <si>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</si>
  <si>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</si>
  <si>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</si>
  <si>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</si>
  <si>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</si>
  <si>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</si>
  <si>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</si>
  <si>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</si>
  <si>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</si>
  <si>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</si>
  <si>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</si>
  <si>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</si>
  <si>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</si>
  <si>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</si>
  <si>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</si>
  <si>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</si>
  <si>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</si>
  <si>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</si>
  <si>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</si>
  <si>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</si>
  <si>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</si>
  <si>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</si>
  <si>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</si>
  <si>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</si>
  <si>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</si>
  <si>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</si>
  <si>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</si>
  <si>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</si>
  <si>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</si>
  <si>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</si>
  <si>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</si>
  <si>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</si>
  <si>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</si>
  <si>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</si>
  <si>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</si>
  <si>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</si>
  <si>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</si>
  <si>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</si>
  <si>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</si>
  <si>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</si>
  <si>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</si>
  <si>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</si>
  <si>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</si>
  <si>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</si>
  <si>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</si>
  <si>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</si>
  <si>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</si>
  <si>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</si>
  <si>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</si>
  <si>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</si>
  <si>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</si>
  <si>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</si>
  <si>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</si>
  <si>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</si>
  <si>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</si>
  <si>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</si>
  <si>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</si>
  <si>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</si>
  <si>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</si>
  <si>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</si>
  <si>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</si>
  <si>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</si>
  <si>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</si>
  <si>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</si>
  <si>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</si>
  <si>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</si>
  <si>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</si>
  <si>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</si>
  <si>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</si>
  <si>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</si>
  <si>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</si>
  <si>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</si>
  <si>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</si>
  <si>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</si>
  <si>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</si>
  <si>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</si>
  <si>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</si>
  <si>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</si>
  <si>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</si>
  <si>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</si>
  <si>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</si>
  <si>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</si>
  <si>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</si>
  <si>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</si>
  <si>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</si>
  <si>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</si>
  <si>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</si>
  <si>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</si>
  <si>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</si>
  <si>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</si>
  <si>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</si>
  <si>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</si>
  <si>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</si>
  <si>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</si>
  <si>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</si>
  <si>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</si>
  <si>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</si>
  <si>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</si>
  <si>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</si>
  <si>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</si>
  <si>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</si>
  <si>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</si>
  <si>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</si>
  <si>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</si>
  <si>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</si>
  <si>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</si>
  <si>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</si>
  <si>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</si>
  <si>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</si>
  <si>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</si>
  <si>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</si>
  <si>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</si>
  <si>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</si>
  <si>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</si>
  <si>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</si>
  <si>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</si>
  <si>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</si>
  <si>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</si>
  <si>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</si>
  <si>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</si>
  <si>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</si>
  <si>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</si>
  <si>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</si>
  <si>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</si>
  <si>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</si>
  <si>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</si>
  <si>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</si>
  <si>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</si>
  <si>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</si>
  <si>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</si>
  <si>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</si>
  <si>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</si>
  <si>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</si>
  <si>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</si>
  <si>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</si>
  <si>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</si>
  <si>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</si>
  <si>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</si>
  <si>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</si>
  <si>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</si>
  <si>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</si>
  <si>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</si>
  <si>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</si>
  <si>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</si>
  <si>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</si>
  <si>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</si>
  <si>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</si>
  <si>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</si>
  <si>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</si>
  <si>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</si>
  <si>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</si>
  <si>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</si>
  <si>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</si>
  <si>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</si>
  <si>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</si>
  <si>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</si>
  <si>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</si>
  <si>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</si>
  <si>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</si>
  <si>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</si>
  <si>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</si>
  <si>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</si>
  <si>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</si>
  <si>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</si>
  <si>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</si>
  <si>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</si>
  <si>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</si>
  <si>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</si>
  <si>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</si>
  <si>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</si>
  <si>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</si>
  <si>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</si>
  <si>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</si>
  <si>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</si>
  <si>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</si>
  <si>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</si>
  <si>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</si>
  <si>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</si>
  <si>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</si>
  <si>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</si>
  <si>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</si>
  <si>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</si>
  <si>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</si>
  <si>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</si>
  <si>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</si>
  <si>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</si>
  <si>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</si>
  <si>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</si>
  <si>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</si>
  <si>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</si>
  <si>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</si>
  <si>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</si>
  <si>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</si>
  <si>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</si>
  <si>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</si>
  <si>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</si>
  <si>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</si>
  <si>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</si>
  <si>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</si>
  <si>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</si>
  <si>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</si>
  <si>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</si>
  <si>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</si>
  <si>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</si>
  <si>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</si>
  <si>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</si>
  <si>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</si>
  <si>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</si>
  <si>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</si>
  <si>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</si>
  <si>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</si>
  <si>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</si>
  <si>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</si>
  <si>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</si>
  <si>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</si>
  <si>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</si>
  <si>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</si>
  <si>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</si>
  <si>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</si>
  <si>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</si>
  <si>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</si>
  <si>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</si>
  <si>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</si>
  <si>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</si>
  <si>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</si>
  <si>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</si>
  <si>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</si>
  <si>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</si>
  <si>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</si>
  <si>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</si>
  <si>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</si>
  <si>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</si>
  <si>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</si>
  <si>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</si>
  <si>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</si>
  <si>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</si>
  <si>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</si>
  <si>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</si>
  <si>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</si>
  <si>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</si>
  <si>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</si>
  <si>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</si>
  <si>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</si>
  <si>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</si>
  <si>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</si>
  <si>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</si>
  <si>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</si>
  <si>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</si>
  <si>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</si>
  <si>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</si>
  <si>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</si>
  <si>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</si>
  <si>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</si>
  <si>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</si>
  <si>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</si>
  <si>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</si>
  <si>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</si>
  <si>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</si>
  <si>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</si>
  <si>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</si>
  <si>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</si>
  <si>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</si>
  <si>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</si>
  <si>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</si>
  <si>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</si>
  <si>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</si>
  <si>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</si>
  <si>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</si>
  <si>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</si>
  <si>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</si>
  <si>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</si>
  <si>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</si>
  <si>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</si>
  <si>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</si>
  <si>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</si>
  <si>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</si>
  <si>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</si>
  <si>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</si>
  <si>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</si>
  <si>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</si>
  <si>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</si>
  <si>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</si>
  <si>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</si>
  <si>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</si>
  <si>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</si>
  <si>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</si>
  <si>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</si>
  <si>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</si>
  <si>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</si>
  <si>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</si>
  <si>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</si>
  <si>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</si>
  <si>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</si>
  <si>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</si>
  <si>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</si>
  <si>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</si>
  <si>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</si>
  <si>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</si>
  <si>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</si>
  <si>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</si>
  <si>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</si>
  <si>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</si>
  <si>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</si>
  <si>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</si>
  <si>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</si>
  <si>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</si>
  <si>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</si>
  <si>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</si>
  <si>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</si>
  <si>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</si>
  <si>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</si>
  <si>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</si>
  <si>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</si>
  <si>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</si>
  <si>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</si>
  <si>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</si>
  <si>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</si>
  <si>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</si>
  <si>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</si>
  <si>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</si>
  <si>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</si>
  <si>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</si>
  <si>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</si>
  <si>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</si>
  <si>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</si>
  <si>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</si>
  <si>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</si>
  <si>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</si>
  <si>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</si>
  <si>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</si>
  <si>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</si>
  <si>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</si>
  <si>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</si>
  <si>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</si>
  <si>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</si>
  <si>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</si>
  <si>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</si>
  <si>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</si>
  <si>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</si>
  <si>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</si>
  <si>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</si>
  <si>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</si>
  <si>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</si>
  <si>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</si>
  <si>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</si>
  <si>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</si>
  <si>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</si>
  <si>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</si>
  <si>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</si>
  <si>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</si>
  <si>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</si>
  <si>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</si>
  <si>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</si>
  <si>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</si>
  <si>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</si>
  <si>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</si>
  <si>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</si>
  <si>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</si>
  <si>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</si>
  <si>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</si>
  <si>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</si>
  <si>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</si>
  <si>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</si>
  <si>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</si>
  <si>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</si>
  <si>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</si>
  <si>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</si>
  <si>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</si>
  <si>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</si>
  <si>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</si>
  <si>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</si>
  <si>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</si>
  <si>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</si>
  <si>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</si>
  <si>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</si>
  <si>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</si>
  <si>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</si>
  <si>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</si>
  <si>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</si>
  <si>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</si>
  <si>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</si>
  <si>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</si>
  <si>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</si>
  <si>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</si>
  <si>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</si>
  <si>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</si>
  <si>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</si>
  <si>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</si>
  <si>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</si>
  <si>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</si>
  <si>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</si>
  <si>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</si>
  <si>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</si>
  <si>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</si>
  <si>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</si>
  <si>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</si>
  <si>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</si>
  <si>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</si>
  <si>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</si>
  <si>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</si>
  <si>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</si>
  <si>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</si>
  <si>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</si>
  <si>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</si>
  <si>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</si>
  <si>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</si>
  <si>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</si>
  <si>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</si>
  <si>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</si>
  <si>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</si>
  <si>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</si>
  <si>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</si>
  <si>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</si>
  <si>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</si>
  <si>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</si>
  <si>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</si>
  <si>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</si>
  <si>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</si>
  <si>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</si>
  <si>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</si>
  <si>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</si>
  <si>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</si>
  <si>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</si>
  <si>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</si>
  <si>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</si>
  <si>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</si>
  <si>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</si>
  <si>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</si>
  <si>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</si>
  <si>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</si>
  <si>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</si>
  <si>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</si>
  <si>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</si>
  <si>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</si>
  <si>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</si>
  <si>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</si>
  <si>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</si>
  <si>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</si>
  <si>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</si>
  <si>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</si>
  <si>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</si>
  <si>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</si>
  <si>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</si>
  <si>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</si>
  <si>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</si>
  <si>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</si>
  <si>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</si>
  <si>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</si>
  <si>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</si>
  <si>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</si>
  <si>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</si>
  <si>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</si>
  <si>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</si>
  <si>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</si>
  <si>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</si>
  <si>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</si>
  <si>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</si>
  <si>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</si>
  <si>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</si>
  <si>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</si>
  <si>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</si>
  <si>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</si>
  <si>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</si>
  <si>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</si>
  <si>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</si>
  <si>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</si>
  <si>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</si>
  <si>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</si>
  <si>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</si>
  <si>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</si>
  <si>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</si>
  <si>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</si>
  <si>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</si>
  <si>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</si>
  <si>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</si>
  <si>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</si>
  <si>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</si>
  <si>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</si>
  <si>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</si>
  <si>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</si>
  <si>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</si>
  <si>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</si>
  <si>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</si>
  <si>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</si>
  <si>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</si>
  <si>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</si>
  <si>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</si>
  <si>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</si>
  <si>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</si>
  <si>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</si>
  <si>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</si>
  <si>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</si>
  <si>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</si>
  <si>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</si>
  <si>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</si>
  <si>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</si>
  <si>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</si>
  <si>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</si>
  <si>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</si>
  <si>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</si>
  <si>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</si>
  <si>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</si>
  <si>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</si>
  <si>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</si>
  <si>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</si>
  <si>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</si>
  <si>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</si>
  <si>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</si>
  <si>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</si>
  <si>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</si>
  <si>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</si>
  <si>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</si>
  <si>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</si>
  <si>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</si>
  <si>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</si>
  <si>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</si>
  <si>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</si>
  <si>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</si>
  <si>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</si>
  <si>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</si>
  <si>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</si>
  <si>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</si>
  <si>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</si>
  <si>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</si>
  <si>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</si>
  <si>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</si>
  <si>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</si>
  <si>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</si>
  <si>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</si>
  <si>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</si>
  <si>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</si>
  <si>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</si>
  <si>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</si>
  <si>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</si>
  <si>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</si>
  <si>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</si>
  <si>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</si>
  <si>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</si>
  <si>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</si>
  <si>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</si>
  <si>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</si>
  <si>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</si>
  <si>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</si>
  <si>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</si>
  <si>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</si>
  <si>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</si>
  <si>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</si>
  <si>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</si>
  <si>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</si>
  <si>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</si>
  <si>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</si>
  <si>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</si>
  <si>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</si>
  <si>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</si>
  <si>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</si>
  <si>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</si>
  <si>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</si>
  <si>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</si>
  <si>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</si>
  <si>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</si>
  <si>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</si>
  <si>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</si>
  <si>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</si>
  <si>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</si>
  <si>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</si>
  <si>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</si>
  <si>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</si>
  <si>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</si>
  <si>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</si>
  <si>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</si>
  <si>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</si>
  <si>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</si>
  <si>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</si>
  <si>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</si>
  <si>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</si>
  <si>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</si>
  <si>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</si>
  <si>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</si>
  <si>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</si>
  <si>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</si>
  <si>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</si>
  <si>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</si>
  <si>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</si>
  <si>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</si>
  <si>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</si>
  <si>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</si>
  <si>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</si>
  <si>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</si>
  <si>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</si>
  <si>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</si>
  <si>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</si>
  <si>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</si>
  <si>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</si>
  <si>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</si>
  <si>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</si>
  <si>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</si>
  <si>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</si>
  <si>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</si>
  <si>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</si>
  <si>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</si>
  <si>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</si>
  <si>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</si>
  <si>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</si>
  <si>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</si>
  <si>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</si>
  <si>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</si>
  <si>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</si>
  <si>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</si>
  <si>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</si>
  <si>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</si>
  <si>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</si>
  <si>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</si>
  <si>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</si>
  <si>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</si>
  <si>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</si>
  <si>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</si>
  <si>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</si>
  <si>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</si>
  <si>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</si>
  <si>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</si>
  <si>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</si>
  <si>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</si>
  <si>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</si>
  <si>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</si>
  <si>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</si>
  <si>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</si>
  <si>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</si>
  <si>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</si>
  <si>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</si>
  <si>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</si>
  <si>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</si>
  <si>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</si>
  <si>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</si>
  <si>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</si>
  <si>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</si>
  <si>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</si>
  <si>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</si>
  <si>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</si>
  <si>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</si>
  <si>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</si>
  <si>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</si>
  <si>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</si>
  <si>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</si>
  <si>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</si>
  <si>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</si>
  <si>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</si>
  <si>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</si>
  <si>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</si>
  <si>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</si>
  <si>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</si>
  <si>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</si>
  <si>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</si>
  <si>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</si>
  <si>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</si>
  <si>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</si>
  <si>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</si>
  <si>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</si>
  <si>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</si>
  <si>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</si>
  <si>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</si>
  <si>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</si>
  <si>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</si>
  <si>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</si>
  <si>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</si>
  <si>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</si>
  <si>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</si>
  <si>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</si>
  <si>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</si>
  <si>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</si>
  <si>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</si>
  <si>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</si>
  <si>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</si>
  <si>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</si>
  <si>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</si>
  <si>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</si>
  <si>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</si>
  <si>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</si>
  <si>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</si>
  <si>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</si>
  <si>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</si>
  <si>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</si>
  <si>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</si>
  <si>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</si>
  <si>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</si>
  <si>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</si>
  <si>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</si>
  <si>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</si>
  <si>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</si>
  <si>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</si>
  <si>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</si>
  <si>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</si>
  <si>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</si>
  <si>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</si>
  <si>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</si>
  <si>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</si>
  <si>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</si>
  <si>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</si>
  <si>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</si>
  <si>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</si>
  <si>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</si>
  <si>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</si>
  <si>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</si>
  <si>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</si>
  <si>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</si>
  <si>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</si>
  <si>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</si>
  <si>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</si>
  <si>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</si>
  <si>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</si>
  <si>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</si>
  <si>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</si>
  <si>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</si>
  <si>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</si>
  <si>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</si>
  <si>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</si>
  <si>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</si>
  <si>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</si>
  <si>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</si>
  <si>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</si>
  <si>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</si>
  <si>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</si>
  <si>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</si>
  <si>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</si>
  <si>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</si>
  <si>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</si>
  <si>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</si>
  <si>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</si>
  <si>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</si>
  <si>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</si>
  <si>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</si>
  <si>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</si>
  <si>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</si>
  <si>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</si>
  <si>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</si>
  <si>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</si>
  <si>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</si>
  <si>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</si>
  <si>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</si>
  <si>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</si>
  <si>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</si>
  <si>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</si>
  <si>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</si>
  <si>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</si>
  <si>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</si>
  <si>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</si>
  <si>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</si>
  <si>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</si>
  <si>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</si>
  <si>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</si>
  <si>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</si>
  <si>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</si>
  <si>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</si>
  <si>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</si>
  <si>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</si>
  <si>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</si>
  <si>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</si>
  <si>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</si>
  <si>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</si>
  <si>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</si>
  <si>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</si>
  <si>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</si>
  <si>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</si>
  <si>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</si>
  <si>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</si>
  <si>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</si>
  <si>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</si>
  <si>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</si>
  <si>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</si>
  <si>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</si>
  <si>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</si>
  <si>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</si>
  <si>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</si>
  <si>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</si>
  <si>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</si>
  <si>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</si>
  <si>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</si>
  <si>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</si>
  <si>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</si>
  <si>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</si>
  <si>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</si>
  <si>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</si>
  <si>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</si>
  <si>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</si>
  <si>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</si>
  <si>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</si>
  <si>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</si>
  <si>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</si>
  <si>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</si>
  <si>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</si>
  <si>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</si>
  <si>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</si>
  <si>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</si>
  <si>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</si>
  <si>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</si>
  <si>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</si>
  <si>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</si>
  <si>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</si>
  <si>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</si>
  <si>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</si>
  <si>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</si>
  <si>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</si>
  <si>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</si>
  <si>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</si>
  <si>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</si>
  <si>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</si>
  <si>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</si>
  <si>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</si>
  <si>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</si>
  <si>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</si>
  <si>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</si>
  <si>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</si>
  <si>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</si>
  <si>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</si>
  <si>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</si>
  <si>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</si>
  <si>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</si>
  <si>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</si>
  <si>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</si>
  <si>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</si>
  <si>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</si>
  <si>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</si>
  <si>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</si>
  <si>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</si>
  <si>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</si>
  <si>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</si>
  <si>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</si>
  <si>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</si>
  <si>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</si>
  <si>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</si>
  <si>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</si>
  <si>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</si>
  <si>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</si>
  <si>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</si>
  <si>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</si>
  <si>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</si>
  <si>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</si>
  <si>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</si>
  <si>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</si>
  <si>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</si>
  <si>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</si>
  <si>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</si>
  <si>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</si>
  <si>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</si>
  <si>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</si>
  <si>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</si>
  <si>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</si>
  <si>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</si>
  <si>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</si>
  <si>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</si>
  <si>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</si>
  <si>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</si>
  <si>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</si>
  <si>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</si>
  <si>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</si>
  <si>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</si>
  <si>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</si>
  <si>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</si>
  <si>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</si>
  <si>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</si>
  <si>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</si>
  <si>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</si>
  <si>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</si>
  <si>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</si>
  <si>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</si>
  <si>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</si>
  <si>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</si>
  <si>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</si>
  <si>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</si>
  <si>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</si>
  <si>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</si>
  <si>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</si>
  <si>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</si>
  <si>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</si>
  <si>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</si>
  <si>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</si>
  <si>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</si>
  <si>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</si>
  <si>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</si>
  <si>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</si>
  <si>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</si>
  <si>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</si>
  <si>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</si>
  <si>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</si>
  <si>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</si>
  <si>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</si>
  <si>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</si>
  <si>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</si>
  <si>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</si>
  <si>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</si>
  <si>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</si>
  <si>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</si>
  <si>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</si>
  <si>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</si>
  <si>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</si>
  <si>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</si>
  <si>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</si>
  <si>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</si>
  <si>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</si>
  <si>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</si>
  <si>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</si>
  <si>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</si>
  <si>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</si>
  <si>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</si>
  <si>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</si>
  <si>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</si>
  <si>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</si>
  <si>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</si>
  <si>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</si>
  <si>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</si>
  <si>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</si>
  <si>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</si>
  <si>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</si>
  <si>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</si>
  <si>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</si>
  <si>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</si>
  <si>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</si>
  <si>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</si>
  <si>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</si>
  <si>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</si>
  <si>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</si>
  <si>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</si>
  <si>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</si>
  <si>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</si>
  <si>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</si>
  <si>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</si>
  <si>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</si>
  <si>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</si>
  <si>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</si>
  <si>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</si>
  <si>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</si>
  <si>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</si>
  <si>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</si>
  <si>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</si>
  <si>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</si>
  <si>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</si>
  <si>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</si>
  <si>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</si>
  <si>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</si>
  <si>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</si>
  <si>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</si>
  <si>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</si>
  <si>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</si>
  <si>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</si>
  <si>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</si>
  <si>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</si>
  <si>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</si>
  <si>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</si>
  <si>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</si>
  <si>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</si>
  <si>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</si>
  <si>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</si>
  <si>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</si>
  <si>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</si>
  <si>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</si>
  <si>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</si>
  <si>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</si>
  <si>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</si>
  <si>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</si>
  <si>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</si>
  <si>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</si>
  <si>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</si>
  <si>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</si>
  <si>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</si>
  <si>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</si>
  <si>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</si>
  <si>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</si>
  <si>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</si>
  <si>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</si>
  <si>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</si>
  <si>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</si>
  <si>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</si>
  <si>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</si>
  <si>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</si>
  <si>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</si>
  <si>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</si>
  <si>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</si>
  <si>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</si>
  <si>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</si>
  <si>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</si>
  <si>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</si>
  <si>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</si>
  <si>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</si>
  <si>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</si>
  <si>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</si>
  <si>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</si>
  <si>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</si>
  <si>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</si>
  <si>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</si>
  <si>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</si>
  <si>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</si>
  <si>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</si>
  <si>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</si>
  <si>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</si>
  <si>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</si>
  <si>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</si>
  <si>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</si>
  <si>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</si>
  <si>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</si>
  <si>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</si>
  <si>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</si>
  <si>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</si>
  <si>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</si>
  <si>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</si>
  <si>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</si>
  <si>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</si>
  <si>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</si>
  <si>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</si>
  <si>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</si>
  <si>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</si>
  <si>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</si>
  <si>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</si>
  <si>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</si>
  <si>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</si>
  <si>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</si>
  <si>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</si>
  <si>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</si>
  <si>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</si>
  <si>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</si>
  <si>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</si>
  <si>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</si>
  <si>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</si>
  <si>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</si>
  <si>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</si>
  <si>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</si>
  <si>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</si>
  <si>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</si>
  <si>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</si>
  <si>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</si>
  <si>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</si>
  <si>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</si>
  <si>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</si>
  <si>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</si>
  <si>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</si>
  <si>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</si>
  <si>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</si>
  <si>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</si>
  <si>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</si>
  <si>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</si>
  <si>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</si>
  <si>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</si>
  <si>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</si>
  <si>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</si>
  <si>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</si>
  <si>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</si>
  <si>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</si>
  <si>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</si>
  <si>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</si>
  <si>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</si>
  <si>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</si>
  <si>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</si>
  <si>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</si>
  <si>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</si>
  <si>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</si>
  <si>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</si>
  <si>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</si>
  <si>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</si>
  <si>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</si>
  <si>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</si>
  <si>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</si>
  <si>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</si>
  <si>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</si>
  <si>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</si>
  <si>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</si>
  <si>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</si>
  <si>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</si>
  <si>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</si>
  <si>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</si>
  <si>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</si>
  <si>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</si>
  <si>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</si>
  <si>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</si>
  <si>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</si>
  <si>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</si>
  <si>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</si>
  <si>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</si>
  <si>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</si>
  <si>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</si>
  <si>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</si>
  <si>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</si>
  <si>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</si>
  <si>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</si>
  <si>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</si>
  <si>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</si>
  <si>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</si>
  <si>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</si>
  <si>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</si>
  <si>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</si>
  <si>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</si>
  <si>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</si>
  <si>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</si>
  <si>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</si>
  <si>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</si>
  <si>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</si>
  <si>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</si>
  <si>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</si>
  <si>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</si>
  <si>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</si>
  <si>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</si>
  <si>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</si>
  <si>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</si>
  <si>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</si>
  <si>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</si>
  <si>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</si>
  <si>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</si>
  <si>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</si>
  <si>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</si>
  <si>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</si>
  <si>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</si>
  <si>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</si>
  <si>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</si>
  <si>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</si>
  <si>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</si>
  <si>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</si>
  <si>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</si>
  <si>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</si>
  <si>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</si>
  <si>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</si>
  <si>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</si>
  <si>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</si>
  <si>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</si>
  <si>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</si>
  <si>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</si>
  <si>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</si>
  <si>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</si>
  <si>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</si>
  <si>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</si>
  <si>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</si>
  <si>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</si>
  <si>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</si>
  <si>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</si>
  <si>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</si>
  <si>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</si>
  <si>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</si>
  <si>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</si>
  <si>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</si>
  <si>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</si>
  <si>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</si>
  <si>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</si>
  <si>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</si>
  <si>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</si>
  <si>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</si>
  <si>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</si>
  <si>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</si>
  <si>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</si>
  <si>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</si>
  <si>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</si>
  <si>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</si>
  <si>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</si>
  <si>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</si>
  <si>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</si>
  <si>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</si>
  <si>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</si>
  <si>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</si>
  <si>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</si>
  <si>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</si>
  <si>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</si>
  <si>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</si>
  <si>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</si>
  <si>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</si>
  <si>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</si>
  <si>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</si>
  <si>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</si>
  <si>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</si>
  <si>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</si>
  <si>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</si>
  <si>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</si>
  <si>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</si>
  <si>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</si>
  <si>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</si>
  <si>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</si>
  <si>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</si>
  <si>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</si>
  <si>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</si>
  <si>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</si>
  <si>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</si>
  <si>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</si>
  <si>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</si>
  <si>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</si>
  <si>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</si>
  <si>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</si>
  <si>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</si>
  <si>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</si>
  <si>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</si>
  <si>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</si>
  <si>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</si>
  <si>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</si>
  <si>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</si>
  <si>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</si>
  <si>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</si>
  <si>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</si>
  <si>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</si>
  <si>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</si>
  <si>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</si>
  <si>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</si>
  <si>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</si>
  <si>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</si>
  <si>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</si>
  <si>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</si>
  <si>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</si>
  <si>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</si>
  <si>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</si>
  <si>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</si>
  <si>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</si>
  <si>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</si>
  <si>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</si>
  <si>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</si>
  <si>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</si>
  <si>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</si>
  <si>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</si>
  <si>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</si>
  <si>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</si>
  <si>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</si>
  <si>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</si>
  <si>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</si>
  <si>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</si>
  <si>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</si>
  <si>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</si>
  <si>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</si>
  <si>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</si>
  <si>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</si>
  <si>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</si>
  <si>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</si>
  <si>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</si>
  <si>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</si>
  <si>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</si>
  <si>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</si>
  <si>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</si>
  <si>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</si>
  <si>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</si>
  <si>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</si>
  <si>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</si>
  <si>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</si>
  <si>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</si>
  <si>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</si>
  <si>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</si>
  <si>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</si>
  <si>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</si>
  <si>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</si>
  <si>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</si>
  <si>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</si>
  <si>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</si>
  <si>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</si>
  <si>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</si>
  <si>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</si>
  <si>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</si>
  <si>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</si>
  <si>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</si>
  <si>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</si>
  <si>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</si>
  <si>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</si>
  <si>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</si>
  <si>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</si>
  <si>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</si>
  <si>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</si>
  <si>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</si>
  <si>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</si>
  <si>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</si>
  <si>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</si>
  <si>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</si>
  <si>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</si>
  <si>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</si>
  <si>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</si>
  <si>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</si>
  <si>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</si>
  <si>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</si>
  <si>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</si>
  <si>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</si>
  <si>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</si>
  <si>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</si>
  <si>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</si>
  <si>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</si>
  <si>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</si>
  <si>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</si>
  <si>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</si>
  <si>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</si>
  <si>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</si>
  <si>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</si>
  <si>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</si>
  <si>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</si>
  <si>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</si>
  <si>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</si>
  <si>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</si>
  <si>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</si>
  <si>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</si>
  <si>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</si>
  <si>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</si>
  <si>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</si>
  <si>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</si>
  <si>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</si>
  <si>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</si>
  <si>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</si>
  <si>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</si>
  <si>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</si>
  <si>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</si>
  <si>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</si>
  <si>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</si>
  <si>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</si>
  <si>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</si>
  <si>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</si>
  <si>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</si>
  <si>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</si>
  <si>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</si>
  <si>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</si>
  <si>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</si>
  <si>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</si>
  <si>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</si>
  <si>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</si>
  <si>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</si>
  <si>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</si>
  <si>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</si>
  <si>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</si>
  <si>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</si>
  <si>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</si>
  <si>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</si>
  <si>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</si>
  <si>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</si>
  <si>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</si>
  <si>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</si>
  <si>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</si>
  <si>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</si>
  <si>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</si>
  <si>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</si>
  <si>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</si>
  <si>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</si>
  <si>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</si>
  <si>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</si>
  <si>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</si>
  <si>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</si>
  <si>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</si>
  <si>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</si>
  <si>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</si>
  <si>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</si>
  <si>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</si>
  <si>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</si>
  <si>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</si>
  <si>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</si>
  <si>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</si>
  <si>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</si>
  <si>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</si>
  <si>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</si>
  <si>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</si>
  <si>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</si>
  <si>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</si>
  <si>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</si>
  <si>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</si>
  <si>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</si>
  <si>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</si>
  <si>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</si>
  <si>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</si>
  <si>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</si>
  <si>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</si>
  <si>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</si>
  <si>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</si>
  <si>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</si>
  <si>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</si>
  <si>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</si>
  <si>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</si>
  <si>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</si>
  <si>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</si>
  <si>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</si>
  <si>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</si>
  <si>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</si>
  <si>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</si>
  <si>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</si>
  <si>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</si>
  <si>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</si>
  <si>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</si>
  <si>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</si>
  <si>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</si>
  <si>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</si>
  <si>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</si>
  <si>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</si>
  <si>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</si>
  <si>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</si>
  <si>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</si>
  <si>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</si>
  <si>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</si>
  <si>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</si>
  <si>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</si>
  <si>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</si>
  <si>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</si>
  <si>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</si>
  <si>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</si>
  <si>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</si>
  <si>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</si>
  <si>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</si>
  <si>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</si>
  <si>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</si>
  <si>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</si>
  <si>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</si>
  <si>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</si>
  <si>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</si>
  <si>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</si>
  <si>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</si>
  <si>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</si>
  <si>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</si>
  <si>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</si>
  <si>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</si>
  <si>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</si>
  <si>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</si>
  <si>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</si>
  <si>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</si>
  <si>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</si>
  <si>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</si>
  <si>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</si>
  <si>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</si>
  <si>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</si>
  <si>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</si>
  <si>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</si>
  <si>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</si>
  <si>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</si>
  <si>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</si>
  <si>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</si>
  <si>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</si>
  <si>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</si>
  <si>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</si>
  <si>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</si>
  <si>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</si>
  <si>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</si>
  <si>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</si>
  <si>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</si>
  <si>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</si>
  <si>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</si>
  <si>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</si>
  <si>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</si>
  <si>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</si>
  <si>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</si>
  <si>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</si>
  <si>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</si>
  <si>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</si>
  <si>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</si>
  <si>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</si>
  <si>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</si>
  <si>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</si>
  <si>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</si>
  <si>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</si>
  <si>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</si>
  <si>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</si>
  <si>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</si>
  <si>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</si>
  <si>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</si>
  <si>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</si>
  <si>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</si>
  <si>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</si>
  <si>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</si>
  <si>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</si>
  <si>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</si>
  <si>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</si>
  <si>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</si>
  <si>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</si>
  <si>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</si>
  <si>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</si>
  <si>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</si>
  <si>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</si>
  <si>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</si>
  <si>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</si>
  <si>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</si>
  <si>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</si>
  <si>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</si>
  <si>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</si>
  <si>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</si>
  <si>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</si>
  <si>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</si>
  <si>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</si>
  <si>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</si>
  <si>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</si>
  <si>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</si>
  <si>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</si>
  <si>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</si>
  <si>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</si>
  <si>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</si>
  <si>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</si>
  <si>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</si>
  <si>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</si>
  <si>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</si>
  <si>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</si>
  <si>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</si>
  <si>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</si>
  <si>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</si>
  <si>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</si>
  <si>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</si>
  <si>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</si>
  <si>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</si>
  <si>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</si>
  <si>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</si>
  <si>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</si>
  <si>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</si>
  <si>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</si>
  <si>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</si>
  <si>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</si>
  <si>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</si>
  <si>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</si>
  <si>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</si>
  <si>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</si>
  <si>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</si>
  <si>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</si>
  <si>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</si>
  <si>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</si>
  <si>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</si>
  <si>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</si>
  <si>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</si>
  <si>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</si>
  <si>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</si>
  <si>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</si>
  <si>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</si>
  <si>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</si>
  <si>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</si>
  <si>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</si>
  <si>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</si>
  <si>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</si>
  <si>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</si>
  <si>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</si>
  <si>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</si>
  <si>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</si>
  <si>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</si>
  <si>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</si>
  <si>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</si>
  <si>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</si>
  <si>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</si>
  <si>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</si>
  <si>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</si>
  <si>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</si>
  <si>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</si>
  <si>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</si>
  <si>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</si>
  <si>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</si>
  <si>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</si>
  <si>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</si>
  <si>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</si>
  <si>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</si>
  <si>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</si>
  <si>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</si>
  <si>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</si>
  <si>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</si>
  <si>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</si>
  <si>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</si>
  <si>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</si>
  <si>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</si>
  <si>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</si>
  <si>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</si>
  <si>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</si>
  <si>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</si>
  <si>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</si>
  <si>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</si>
  <si>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</si>
  <si>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</si>
  <si>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</si>
  <si>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</si>
  <si>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</si>
  <si>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</si>
  <si>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</si>
  <si>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</si>
  <si>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</si>
  <si>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</si>
  <si>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</si>
  <si>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</si>
  <si>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</si>
  <si>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</si>
  <si>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</si>
  <si>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</si>
  <si>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</si>
  <si>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</si>
  <si>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</si>
  <si>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</si>
  <si>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</si>
  <si>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</si>
  <si>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</si>
  <si>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</si>
  <si>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</si>
  <si>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</si>
  <si>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</si>
  <si>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</si>
  <si>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</si>
  <si>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</si>
  <si>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</si>
  <si>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</si>
  <si>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</si>
  <si>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</si>
  <si>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</si>
  <si>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</si>
  <si>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</si>
  <si>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</si>
  <si>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</si>
  <si>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</si>
  <si>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</si>
  <si>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</si>
  <si>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</si>
  <si>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</si>
  <si>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</si>
  <si>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</si>
  <si>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</si>
  <si>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</si>
  <si>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</si>
  <si>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</si>
  <si>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</si>
  <si>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</si>
  <si>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</si>
  <si>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</si>
  <si>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</si>
  <si>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</si>
  <si>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</si>
  <si>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</si>
  <si>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</si>
  <si>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</si>
  <si>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</si>
  <si>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</si>
  <si>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</si>
  <si>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</si>
  <si>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</si>
  <si>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</si>
  <si>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</si>
  <si>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</si>
  <si>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</si>
  <si>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</si>
  <si>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</si>
  <si>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</si>
  <si>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</si>
  <si>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</si>
  <si>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</si>
  <si>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</si>
  <si>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</si>
  <si>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</si>
  <si>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</si>
  <si>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</si>
  <si>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</si>
  <si>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</si>
  <si>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</si>
  <si>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</si>
  <si>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</si>
  <si>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</si>
  <si>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</si>
  <si>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</si>
  <si>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</si>
  <si>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</si>
  <si>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</si>
  <si>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</si>
  <si>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</si>
  <si>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</si>
  <si>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</si>
  <si>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</si>
  <si>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</si>
  <si>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</si>
  <si>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</si>
  <si>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</si>
  <si>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</si>
  <si>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</si>
  <si>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</si>
  <si>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</si>
  <si>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</si>
  <si>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</si>
  <si>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</si>
  <si>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</si>
  <si>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</si>
  <si>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</si>
  <si>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</si>
  <si>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</si>
  <si>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</si>
  <si>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</si>
  <si>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</si>
  <si>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</si>
  <si>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</si>
  <si>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</si>
  <si>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</si>
  <si>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</si>
  <si>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</si>
  <si>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</si>
  <si>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</si>
  <si>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</si>
  <si>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</si>
  <si>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</si>
  <si>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</si>
  <si>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</si>
  <si>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</si>
  <si>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</si>
  <si>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</si>
  <si>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</si>
  <si>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</si>
  <si>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</si>
  <si>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</si>
  <si>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</si>
  <si>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</si>
  <si>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</si>
  <si>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</si>
  <si>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</si>
  <si>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</si>
  <si>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</si>
  <si>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</si>
  <si>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</si>
  <si>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</si>
  <si>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</si>
  <si>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</si>
  <si>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</si>
  <si>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</si>
  <si>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</si>
  <si>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</si>
  <si>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</si>
  <si>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</si>
  <si>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</si>
  <si>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</si>
  <si>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</si>
  <si>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</si>
  <si>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</si>
  <si>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</si>
  <si>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</si>
  <si>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</si>
  <si>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</si>
  <si>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</si>
  <si>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</si>
  <si>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</si>
  <si>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</si>
  <si>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</si>
  <si>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</si>
  <si>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</si>
  <si>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</si>
  <si>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</si>
  <si>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</si>
  <si>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</si>
  <si>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</si>
  <si>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</si>
  <si>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</si>
  <si>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</si>
  <si>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</si>
  <si>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</si>
  <si>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</si>
  <si>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</si>
  <si>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</si>
  <si>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</si>
  <si>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</si>
  <si>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</si>
  <si>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</si>
  <si>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</si>
  <si>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</si>
  <si>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</si>
  <si>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</si>
  <si>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</si>
  <si>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</si>
  <si>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</si>
  <si>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</si>
  <si>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</si>
  <si>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</si>
  <si>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</si>
  <si>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</si>
  <si>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</si>
  <si>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</si>
  <si>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</si>
  <si>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</si>
  <si>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</si>
  <si>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</si>
  <si>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</si>
  <si>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</si>
  <si>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</si>
  <si>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</si>
  <si>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</si>
  <si>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</si>
  <si>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</si>
  <si>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</si>
  <si>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</si>
  <si>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</si>
  <si>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</si>
  <si>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</si>
  <si>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</si>
  <si>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</si>
  <si>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</si>
  <si>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</si>
  <si>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</si>
  <si>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</si>
  <si>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</si>
  <si>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</si>
  <si>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</si>
  <si>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</si>
  <si>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</si>
  <si>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</si>
  <si>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</si>
  <si>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</si>
  <si>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</si>
  <si>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</si>
  <si>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</si>
  <si>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</si>
  <si>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</si>
  <si>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</si>
  <si>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</si>
  <si>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</si>
  <si>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</si>
  <si>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</si>
  <si>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</si>
  <si>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</si>
  <si>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</si>
  <si>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</si>
  <si>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</si>
  <si>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</si>
  <si>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</si>
  <si>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</si>
  <si>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</si>
  <si>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</si>
  <si>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</si>
  <si>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</si>
  <si>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</si>
  <si>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</si>
  <si>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</si>
  <si>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</si>
  <si>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</si>
  <si>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</si>
  <si>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</si>
  <si>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</si>
  <si>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</si>
  <si>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</si>
  <si>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</si>
  <si>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</si>
  <si>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</si>
  <si>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</si>
  <si>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</si>
  <si>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</si>
  <si>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</si>
  <si>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</si>
  <si>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</si>
  <si>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</si>
  <si>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</si>
  <si>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</si>
  <si>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</si>
  <si>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</si>
  <si>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</si>
  <si>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</si>
  <si>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</si>
  <si>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</si>
  <si>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</si>
  <si>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</si>
  <si>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</si>
  <si>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</si>
  <si>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</si>
  <si>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</si>
  <si>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</si>
  <si>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</si>
  <si>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</si>
  <si>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</si>
  <si>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</si>
  <si>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</si>
  <si>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</si>
  <si>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</si>
  <si>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</si>
  <si>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</si>
  <si>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</si>
  <si>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</si>
  <si>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</si>
  <si>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</si>
  <si>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</si>
  <si>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</si>
  <si>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</si>
  <si>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</si>
  <si>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</si>
  <si>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</si>
  <si>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</si>
  <si>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</si>
  <si>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</si>
  <si>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</si>
  <si>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</si>
  <si>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</si>
  <si>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</si>
  <si>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</si>
  <si>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</si>
  <si>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</si>
  <si>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</si>
  <si>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</si>
  <si>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</si>
  <si>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</si>
  <si>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</si>
  <si>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</si>
  <si>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</si>
  <si>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</si>
  <si>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</si>
  <si>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</si>
  <si>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</si>
  <si>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</si>
  <si>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</si>
  <si>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</si>
  <si>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</si>
  <si>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</si>
  <si>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</si>
  <si>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</si>
  <si>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</si>
  <si>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</si>
  <si>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</si>
  <si>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</si>
  <si>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</si>
  <si>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</si>
  <si>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</si>
  <si>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</si>
  <si>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</si>
  <si>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</si>
  <si>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</si>
  <si>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</si>
  <si>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</si>
  <si>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</si>
  <si>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</si>
  <si>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</si>
  <si>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</si>
  <si>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</si>
  <si>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</si>
  <si>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</si>
  <si>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</si>
  <si>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</si>
  <si>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</si>
  <si>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</si>
  <si>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</si>
  <si>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</si>
  <si>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</si>
  <si>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</si>
  <si>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</si>
  <si>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</si>
  <si>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</si>
  <si>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</si>
  <si>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</si>
  <si>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</si>
  <si>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</si>
  <si>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</si>
  <si>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</si>
  <si>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</si>
  <si>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</si>
  <si>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</si>
  <si>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</si>
  <si>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</si>
  <si>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</si>
  <si>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</si>
  <si>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</si>
  <si>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</si>
  <si>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</si>
  <si>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</si>
  <si>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</si>
  <si>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</si>
  <si>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</si>
  <si>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</si>
  <si>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</si>
  <si>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</si>
  <si>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</si>
  <si>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</si>
  <si>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</si>
  <si>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</si>
  <si>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</si>
  <si>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</si>
  <si>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</si>
  <si>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</si>
  <si>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</si>
  <si>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</si>
  <si>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</si>
  <si>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</si>
  <si>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</si>
  <si>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</si>
  <si>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</si>
  <si>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</si>
  <si>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</si>
  <si>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</si>
  <si>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</si>
  <si>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</si>
  <si>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</si>
  <si>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</si>
  <si>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</si>
  <si>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</si>
  <si>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</si>
  <si>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</si>
  <si>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</si>
  <si>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</si>
  <si>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</si>
  <si>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</si>
  <si>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</si>
  <si>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</si>
  <si>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</si>
  <si>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</si>
  <si>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</si>
  <si>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</si>
  <si>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</si>
  <si>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</si>
  <si>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</si>
  <si>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</si>
  <si>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</si>
  <si>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</si>
  <si>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</si>
  <si>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</si>
  <si>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</si>
  <si>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</si>
  <si>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</si>
  <si>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</si>
  <si>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</si>
  <si>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</si>
  <si>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</si>
  <si>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</si>
  <si>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</si>
  <si>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</si>
  <si>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</si>
  <si>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</si>
  <si>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</si>
  <si>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</si>
  <si>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</si>
  <si>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</si>
  <si>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</si>
  <si>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</si>
  <si>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</si>
  <si>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</si>
  <si>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</si>
  <si>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</si>
  <si>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</si>
  <si>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</si>
  <si>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</si>
  <si>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</si>
  <si>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</si>
  <si>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</si>
  <si>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</si>
  <si>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</si>
  <si>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</si>
  <si>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</si>
  <si>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</si>
  <si>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</si>
  <si>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</si>
  <si>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</si>
  <si>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</si>
  <si>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</si>
  <si>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</si>
  <si>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</si>
  <si>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</si>
  <si>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</si>
  <si>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</si>
  <si>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</si>
  <si>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</si>
  <si>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</si>
  <si>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</si>
  <si>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</si>
  <si>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</si>
  <si>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</si>
  <si>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</si>
  <si>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</si>
  <si>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</si>
  <si>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</si>
  <si>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</si>
  <si>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</si>
  <si>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</si>
  <si>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</si>
  <si>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</si>
  <si>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</si>
  <si>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</si>
  <si>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</si>
  <si>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</si>
  <si>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</si>
  <si>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</si>
  <si>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</si>
  <si>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</si>
  <si>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</si>
  <si>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</si>
  <si>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</si>
  <si>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</si>
  <si>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</si>
  <si>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</si>
  <si>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</si>
  <si>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</si>
  <si>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</si>
  <si>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</si>
  <si>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</si>
  <si>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</si>
  <si>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</si>
  <si>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</si>
  <si>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</si>
  <si>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</si>
  <si>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</si>
  <si>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</si>
  <si>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</si>
  <si>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</si>
  <si>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</si>
  <si>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</si>
  <si>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</si>
  <si>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</si>
  <si>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</si>
  <si>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</si>
  <si>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</si>
  <si>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</si>
  <si>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</si>
  <si>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</si>
  <si>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</si>
  <si>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</si>
  <si>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</si>
  <si>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</si>
  <si>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</si>
  <si>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</si>
  <si>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</si>
  <si>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</si>
  <si>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</si>
  <si>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</si>
  <si>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</si>
  <si>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</si>
  <si>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</si>
  <si>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</si>
  <si>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</si>
  <si>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</si>
  <si>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</si>
  <si>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</si>
  <si>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</si>
  <si>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</si>
  <si>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</si>
  <si>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</si>
  <si>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</si>
  <si>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</si>
  <si>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</si>
  <si>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</si>
  <si>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</si>
  <si>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</si>
  <si>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</si>
  <si>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</si>
  <si>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</si>
  <si>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</si>
  <si>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</si>
  <si>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</si>
  <si>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</si>
  <si>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</si>
  <si>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</si>
  <si>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</si>
  <si>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</si>
  <si>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</si>
  <si>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</si>
  <si>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</si>
  <si>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</si>
  <si>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</si>
  <si>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</si>
  <si>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</si>
  <si>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</si>
  <si>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</si>
  <si>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</si>
  <si>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</si>
  <si>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</si>
  <si>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</si>
  <si>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</si>
  <si>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</si>
  <si>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</si>
  <si>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</si>
  <si>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</si>
  <si>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</si>
  <si>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</si>
  <si>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</si>
  <si>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</si>
  <si>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</si>
  <si>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</si>
  <si>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</si>
  <si>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</si>
  <si>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</si>
  <si>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</si>
  <si>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</si>
  <si>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</si>
  <si>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</si>
  <si>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</si>
  <si>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</si>
  <si>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</si>
  <si>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</si>
  <si>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</si>
  <si>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</si>
  <si>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</si>
  <si>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</si>
  <si>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</si>
  <si>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</si>
  <si>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</si>
  <si>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</si>
  <si>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</si>
  <si>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</si>
  <si>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</si>
  <si>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</si>
  <si>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</si>
  <si>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</si>
  <si>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</si>
  <si>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</si>
  <si>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</si>
  <si>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</si>
  <si>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</si>
  <si>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</si>
  <si>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</si>
  <si>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</si>
  <si>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</si>
  <si>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</si>
  <si>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</si>
  <si>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</si>
  <si>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</si>
  <si>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</si>
  <si>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</si>
  <si>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</si>
  <si>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</si>
  <si>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</si>
  <si>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</si>
  <si>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</si>
  <si>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</si>
  <si>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</si>
  <si>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</si>
  <si>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</si>
  <si>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</si>
  <si>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</si>
  <si>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</si>
  <si>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</si>
  <si>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</si>
  <si>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</si>
  <si>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</si>
  <si>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</si>
  <si>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</si>
  <si>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</si>
  <si>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</si>
  <si>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</si>
  <si>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</si>
  <si>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</si>
  <si>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</si>
  <si>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</si>
  <si>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</si>
  <si>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</si>
  <si>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</si>
  <si>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</si>
  <si>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</si>
  <si>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</si>
  <si>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</si>
  <si>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</si>
  <si>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</si>
  <si>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</si>
  <si>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</si>
  <si>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</si>
  <si>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</si>
  <si>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</si>
  <si>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</si>
  <si>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</si>
  <si>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</si>
  <si>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</si>
  <si>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</si>
  <si>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</si>
  <si>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</si>
  <si>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</si>
  <si>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</si>
  <si>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</si>
  <si>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</si>
  <si>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</si>
  <si>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</si>
  <si>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</si>
  <si>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</si>
  <si>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</si>
  <si>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</si>
  <si>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</si>
  <si>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</si>
  <si>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</si>
  <si>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</si>
  <si>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</si>
  <si>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</si>
  <si>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</si>
  <si>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</si>
  <si>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</si>
  <si>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</si>
  <si>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</si>
  <si>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</si>
  <si>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</si>
  <si>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</si>
  <si>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</si>
  <si>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</si>
  <si>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</si>
  <si>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</si>
  <si>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</si>
  <si>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</si>
  <si>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</si>
  <si>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</si>
  <si>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</si>
  <si>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</si>
  <si>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</si>
  <si>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</si>
  <si>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</si>
  <si>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</si>
  <si>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</si>
  <si>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</si>
  <si>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</si>
  <si>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</si>
  <si>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</si>
  <si>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</si>
  <si>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</si>
  <si>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</si>
  <si>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</si>
  <si>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</si>
  <si>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</si>
  <si>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</si>
  <si>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</si>
  <si>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</si>
  <si>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</si>
  <si>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</si>
  <si>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</si>
  <si>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</si>
  <si>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</si>
  <si>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</si>
  <si>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</si>
  <si>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</si>
  <si>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</si>
  <si>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</si>
  <si>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</si>
  <si>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</si>
  <si>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</si>
  <si>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</si>
  <si>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</si>
  <si>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</si>
  <si>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</si>
  <si>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</si>
  <si>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</si>
  <si>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</si>
  <si>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</si>
  <si>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</si>
  <si>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</si>
  <si>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</si>
  <si>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</si>
  <si>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</si>
  <si>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</si>
  <si>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</si>
  <si>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</si>
  <si>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</si>
  <si>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</si>
  <si>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</si>
  <si>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</si>
  <si>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</si>
  <si>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</si>
  <si>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</si>
  <si>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</si>
  <si>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</si>
  <si>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</si>
  <si>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</si>
  <si>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</si>
  <si>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</si>
  <si>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</si>
  <si>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</si>
  <si>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</si>
  <si>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</si>
  <si>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</si>
  <si>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</si>
  <si>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</si>
  <si>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</si>
  <si>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</si>
  <si>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</si>
  <si>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</si>
  <si>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</si>
  <si>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</si>
  <si>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</si>
  <si>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</si>
  <si>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</si>
  <si>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</si>
  <si>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</si>
  <si>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</si>
  <si>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</si>
  <si>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</si>
  <si>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</si>
  <si>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</si>
  <si>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</si>
  <si>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</si>
  <si>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</si>
  <si>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</si>
  <si>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</si>
  <si>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</si>
  <si>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</si>
  <si>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</si>
  <si>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</si>
  <si>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</si>
  <si>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</si>
  <si>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</si>
  <si>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</si>
  <si>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</si>
  <si>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</si>
  <si>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</si>
  <si>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</si>
  <si>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</si>
  <si>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</si>
  <si>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</si>
  <si>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</si>
  <si>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</si>
  <si>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</si>
  <si>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</si>
  <si>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</si>
  <si>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</si>
  <si>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</si>
  <si>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</si>
  <si>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</si>
  <si>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</si>
  <si>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</si>
  <si>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</si>
  <si>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</si>
  <si>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</si>
  <si>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</si>
  <si>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</si>
  <si>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</si>
  <si>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</si>
  <si>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</si>
  <si>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</si>
  <si>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</si>
  <si>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</si>
  <si>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</si>
  <si>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</si>
  <si>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</si>
  <si>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</si>
  <si>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</si>
  <si>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</si>
  <si>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</si>
  <si>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</si>
  <si>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</si>
  <si>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</si>
  <si>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</si>
  <si>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</si>
  <si>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</si>
  <si>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</si>
  <si>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</si>
  <si>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</si>
  <si>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</si>
  <si>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</si>
  <si>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</si>
  <si>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</si>
  <si>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</si>
  <si>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</si>
  <si>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</si>
  <si>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</si>
  <si>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</si>
  <si>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</si>
  <si>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</si>
  <si>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</si>
  <si>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</si>
  <si>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</si>
  <si>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</si>
  <si>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</si>
  <si>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</si>
  <si>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</si>
  <si>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</si>
  <si>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</si>
  <si>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</si>
  <si>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</si>
  <si>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</si>
  <si>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</si>
  <si>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</si>
  <si>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</si>
  <si>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</si>
  <si>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</si>
  <si>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</si>
  <si>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</si>
  <si>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</si>
  <si>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</si>
  <si>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</si>
  <si>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</si>
  <si>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</si>
  <si>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</si>
  <si>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</si>
  <si>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</si>
  <si>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</si>
  <si>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</si>
  <si>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</si>
  <si>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</si>
  <si>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</si>
  <si>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</si>
  <si>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</si>
  <si>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</si>
  <si>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</si>
  <si>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</si>
  <si>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</si>
  <si>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</si>
  <si>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</si>
  <si>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</si>
  <si>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</si>
  <si>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</si>
  <si>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</si>
  <si>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</si>
  <si>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</si>
  <si>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</si>
  <si>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</si>
  <si>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</si>
  <si>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</si>
  <si>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</si>
  <si>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</si>
  <si>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</si>
  <si>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</si>
  <si>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</si>
  <si>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</si>
  <si>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</si>
  <si>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</si>
  <si>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</si>
  <si>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</si>
  <si>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</si>
  <si>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</si>
  <si>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</si>
  <si>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</si>
  <si>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</si>
  <si>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</si>
  <si>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</si>
  <si>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</si>
  <si>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</si>
  <si>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</si>
  <si>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</si>
  <si>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</si>
  <si>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</si>
  <si>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</si>
  <si>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</si>
  <si>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</si>
  <si>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</si>
  <si>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</si>
  <si>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</si>
  <si>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</si>
  <si>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</si>
  <si>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</si>
  <si>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</si>
  <si>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</si>
  <si>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</si>
  <si>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</si>
  <si>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</si>
  <si>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</si>
  <si>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</si>
  <si>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</si>
  <si>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</si>
  <si>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</si>
  <si>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</si>
  <si>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</si>
  <si>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</si>
  <si>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</si>
  <si>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</si>
  <si>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</si>
  <si>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</si>
  <si>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</si>
  <si>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</si>
  <si>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</si>
  <si>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</si>
  <si>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</si>
  <si>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</si>
  <si>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</si>
  <si>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</si>
  <si>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</si>
  <si>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</si>
  <si>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</si>
  <si>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</si>
  <si>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</si>
  <si>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</si>
  <si>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</si>
  <si>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</si>
  <si>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</si>
  <si>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</si>
  <si>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</si>
  <si>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</si>
  <si>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</si>
  <si>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</si>
  <si>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</si>
  <si>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</si>
  <si>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</si>
  <si>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</si>
  <si>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</si>
  <si>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</si>
  <si>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</si>
  <si>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</si>
  <si>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</si>
  <si>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</si>
  <si>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</si>
  <si>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</si>
  <si>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</si>
  <si>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</si>
  <si>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</si>
  <si>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</si>
  <si>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</si>
  <si>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</si>
  <si>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</si>
  <si>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</si>
  <si>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</si>
  <si>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</si>
  <si>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</si>
  <si>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</si>
  <si>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</si>
  <si>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</si>
  <si>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</si>
  <si>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</si>
  <si>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</si>
  <si>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</si>
  <si>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</si>
  <si>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</si>
  <si>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</si>
  <si>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</si>
  <si>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</si>
  <si>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</si>
  <si>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</si>
  <si>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</si>
  <si>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</si>
  <si>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</si>
  <si>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</si>
  <si>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</si>
  <si>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</si>
  <si>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</si>
  <si>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</si>
  <si>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</si>
  <si>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</si>
  <si>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</si>
  <si>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</si>
  <si>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</si>
  <si>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</si>
  <si>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</si>
  <si>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</si>
  <si>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</si>
  <si>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</si>
  <si>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</si>
  <si>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</si>
  <si>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</si>
  <si>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</si>
  <si>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</si>
  <si>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</si>
  <si>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</si>
  <si>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</si>
  <si>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</si>
  <si>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</si>
  <si>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</si>
  <si>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</si>
  <si>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</si>
  <si>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</si>
  <si>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</si>
  <si>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</si>
  <si>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</si>
  <si>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</si>
  <si>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</si>
  <si>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</si>
  <si>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</si>
  <si>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</si>
  <si>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</si>
  <si>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</si>
  <si>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</si>
  <si>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</si>
  <si>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</si>
  <si>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</si>
  <si>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</si>
  <si>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</si>
  <si>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</si>
  <si>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</si>
  <si>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</si>
  <si>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</si>
  <si>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</si>
  <si>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</si>
  <si>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</si>
  <si>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</si>
  <si>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</si>
  <si>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</si>
  <si>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</si>
  <si>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</si>
  <si>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</si>
  <si>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</si>
  <si>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</si>
  <si>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</si>
  <si>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</si>
  <si>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</si>
  <si>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</si>
  <si>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</si>
  <si>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</si>
  <si>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</si>
  <si>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</si>
  <si>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</si>
  <si>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</si>
  <si>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</si>
  <si>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</si>
  <si>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</si>
  <si>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</si>
  <si>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</si>
  <si>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</si>
  <si>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</si>
  <si>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</si>
  <si>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</si>
  <si>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</si>
  <si>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</si>
  <si>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</si>
  <si>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</si>
  <si>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</si>
  <si>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</si>
  <si>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</si>
  <si>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</si>
  <si>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</si>
  <si>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</si>
  <si>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</si>
  <si>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</si>
  <si>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</si>
  <si>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</si>
  <si>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</si>
  <si>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</si>
  <si>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</si>
  <si>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</si>
  <si>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</si>
  <si>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</si>
  <si>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</si>
  <si>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</si>
  <si>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</si>
  <si>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</si>
  <si>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</si>
  <si>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</si>
  <si>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</si>
  <si>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</si>
  <si>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</si>
  <si>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</si>
  <si>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</si>
  <si>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</si>
  <si>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</si>
  <si>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</si>
  <si>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</si>
  <si>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</si>
  <si>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</si>
  <si>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</si>
  <si>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</si>
  <si>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</si>
  <si>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</si>
  <si>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</si>
  <si>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</si>
  <si>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</si>
  <si>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</si>
  <si>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</si>
  <si>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</si>
  <si>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</si>
  <si>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</si>
  <si>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</si>
  <si>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</si>
  <si>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</si>
  <si>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</si>
  <si>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</si>
  <si>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</si>
  <si>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</si>
  <si>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</si>
  <si>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</si>
  <si>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</si>
  <si>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</si>
  <si>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</si>
  <si>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</si>
  <si>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</si>
  <si>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</si>
  <si>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</si>
  <si>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</si>
  <si>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</si>
  <si>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</si>
  <si>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</si>
  <si>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</si>
  <si>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</si>
  <si>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</si>
  <si>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</si>
  <si>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</si>
  <si>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</si>
  <si>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</si>
  <si>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</si>
  <si>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</si>
  <si>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</si>
  <si>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</si>
  <si>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</si>
  <si>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</si>
  <si>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</si>
  <si>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</si>
  <si>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</si>
  <si>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</si>
  <si>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</si>
  <si>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</si>
  <si>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</si>
  <si>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</si>
  <si>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</si>
  <si>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</si>
  <si>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</si>
  <si>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</si>
  <si>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</si>
  <si>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</si>
  <si>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</si>
  <si>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</si>
  <si>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</si>
  <si>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</si>
  <si>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</si>
  <si>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</si>
  <si>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</si>
  <si>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</si>
  <si>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</si>
  <si>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</si>
  <si>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</si>
  <si>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</si>
  <si>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</si>
  <si>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</si>
  <si>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</si>
  <si>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</si>
  <si>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</si>
  <si>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</si>
  <si>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</si>
  <si>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</si>
  <si>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</si>
  <si>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</si>
  <si>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</si>
  <si>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</si>
  <si>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</si>
  <si>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</si>
  <si>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</si>
  <si>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</si>
  <si>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</si>
  <si>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</si>
  <si>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</si>
  <si>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</si>
  <si>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</si>
  <si>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</si>
  <si>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</si>
  <si>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</si>
  <si>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</si>
  <si>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</si>
  <si>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</si>
  <si>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</si>
  <si>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</si>
  <si>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</si>
  <si>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</si>
  <si>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</si>
  <si>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</si>
  <si>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</si>
  <si>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</si>
  <si>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</si>
  <si>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</si>
  <si>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</si>
  <si>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</si>
  <si>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</si>
  <si>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</si>
  <si>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</si>
  <si>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</si>
  <si>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</si>
  <si>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</si>
  <si>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</si>
  <si>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</si>
  <si>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</si>
  <si>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</si>
  <si>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</si>
  <si>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</si>
  <si>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</si>
  <si>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</si>
  <si>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</si>
  <si>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</si>
  <si>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</si>
  <si>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</si>
  <si>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</si>
  <si>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</si>
  <si>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</si>
  <si>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</si>
  <si>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</si>
  <si>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</si>
  <si>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</si>
  <si>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</si>
  <si>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</si>
  <si>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</si>
  <si>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</si>
  <si>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</si>
  <si>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</si>
  <si>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</si>
  <si>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</si>
  <si>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</si>
  <si>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</si>
  <si>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</si>
  <si>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</si>
  <si>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</si>
  <si>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</si>
  <si>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</si>
  <si>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</si>
  <si>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</si>
  <si>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</si>
  <si>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</si>
  <si>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</si>
  <si>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</si>
  <si>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</si>
  <si>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</si>
  <si>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</si>
  <si>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</si>
  <si>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</si>
  <si>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</si>
  <si>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</si>
  <si>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</si>
  <si>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</si>
  <si>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</si>
  <si>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</si>
  <si>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</si>
  <si>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</si>
  <si>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</si>
  <si>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</si>
  <si>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</si>
  <si>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</si>
  <si>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</si>
  <si>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</si>
  <si>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</si>
  <si>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</si>
  <si>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</si>
  <si>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</si>
  <si>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</si>
  <si>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</si>
  <si>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</si>
  <si>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</si>
  <si>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</si>
  <si>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</si>
  <si>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</si>
  <si>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</si>
  <si>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</si>
  <si>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</si>
  <si>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</si>
  <si>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</si>
  <si>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</si>
  <si>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</si>
  <si>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</si>
  <si>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</si>
  <si>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</si>
  <si>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</si>
  <si>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</si>
  <si>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</si>
  <si>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</si>
  <si>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</si>
  <si>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</si>
  <si>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</si>
  <si>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</si>
  <si>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</si>
  <si>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</si>
  <si>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</si>
  <si>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</si>
  <si>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</si>
  <si>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</si>
  <si>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</si>
  <si>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</si>
  <si>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</si>
  <si>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</si>
  <si>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</si>
  <si>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</si>
  <si>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</si>
  <si>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</si>
  <si>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</si>
  <si>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</si>
  <si>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</si>
  <si>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</si>
  <si>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</si>
  <si>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</si>
  <si>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</si>
  <si>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</si>
  <si>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</si>
  <si>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</si>
  <si>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</si>
  <si>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</si>
  <si>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</si>
  <si>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</si>
  <si>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</si>
  <si>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</si>
  <si>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</si>
  <si>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</si>
  <si>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</si>
  <si>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</si>
  <si>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</si>
  <si>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</si>
  <si>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</si>
  <si>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</si>
  <si>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</si>
  <si>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</si>
  <si>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</si>
  <si>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</si>
  <si>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</si>
  <si>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</si>
  <si>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</si>
  <si>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</si>
  <si>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</si>
  <si>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</si>
  <si>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</si>
  <si>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</si>
  <si>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</si>
  <si>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</si>
  <si>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</si>
  <si>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</si>
  <si>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</si>
  <si>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</si>
  <si>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</si>
  <si>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</si>
  <si>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</si>
  <si>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</si>
  <si>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</si>
  <si>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</si>
  <si>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</si>
  <si>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</si>
  <si>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</si>
  <si>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</si>
  <si>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</si>
  <si>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</si>
  <si>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</si>
  <si>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</si>
  <si>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</si>
  <si>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</si>
  <si>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</si>
  <si>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</si>
  <si>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</si>
  <si>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</si>
  <si>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</si>
  <si>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</si>
  <si>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</si>
  <si>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</si>
  <si>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</si>
  <si>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</si>
  <si>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</si>
  <si>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</si>
  <si>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</si>
  <si>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</si>
  <si>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</si>
  <si>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</si>
  <si>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</si>
  <si>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</si>
  <si>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</si>
  <si>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</si>
  <si>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</si>
  <si>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</si>
  <si>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</si>
  <si>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</si>
  <si>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</si>
  <si>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</si>
  <si>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</si>
  <si>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</si>
  <si>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</si>
  <si>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</si>
  <si>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</si>
  <si>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</si>
  <si>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</si>
  <si>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</si>
  <si>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</si>
  <si>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</si>
  <si>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</si>
  <si>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</si>
  <si>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</si>
  <si>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</si>
  <si>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</si>
  <si>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</si>
  <si>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</si>
  <si>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</si>
  <si>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</si>
  <si>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</si>
  <si>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</si>
  <si>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</si>
  <si>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</si>
  <si>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</si>
  <si>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</si>
  <si>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</si>
  <si>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</si>
  <si>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</si>
  <si>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</si>
  <si>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</si>
  <si>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</si>
  <si>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</si>
  <si>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</si>
  <si>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</si>
  <si>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</si>
  <si>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</si>
  <si>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</si>
  <si>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</si>
  <si>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</si>
  <si>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</si>
  <si>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</si>
  <si>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</si>
  <si>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</si>
  <si>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</si>
  <si>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</si>
  <si>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</si>
  <si>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</si>
  <si>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</si>
  <si>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</si>
  <si>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</si>
  <si>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</si>
  <si>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</si>
  <si>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</si>
  <si>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</si>
  <si>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</si>
  <si>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</si>
  <si>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</si>
  <si>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</si>
  <si>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</si>
  <si>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</si>
  <si>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</si>
  <si>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</si>
  <si>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</si>
  <si>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</si>
  <si>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</si>
  <si>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</si>
  <si>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</si>
  <si>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</si>
  <si>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</si>
  <si>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</si>
  <si>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</si>
  <si>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</si>
  <si>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</si>
  <si>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</si>
  <si>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</si>
  <si>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</si>
  <si>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</si>
  <si>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</si>
  <si>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</si>
  <si>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</si>
  <si>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</si>
  <si>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</si>
  <si>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</si>
  <si>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</si>
  <si>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</si>
  <si>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</si>
  <si>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</si>
  <si>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</si>
  <si>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</si>
  <si>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</si>
  <si>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</si>
  <si>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</si>
  <si>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</si>
  <si>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</si>
  <si>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</si>
  <si>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</si>
  <si>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</si>
  <si>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</si>
  <si>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</si>
  <si>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</si>
  <si>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</si>
  <si>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</si>
  <si>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</si>
  <si>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</si>
  <si>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</si>
  <si>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</si>
  <si>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</si>
  <si>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</si>
  <si>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</si>
  <si>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</si>
  <si>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</si>
  <si>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</si>
  <si>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</si>
  <si>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</si>
  <si>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</si>
  <si>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</si>
  <si>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</si>
  <si>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</si>
  <si>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</si>
  <si>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</si>
  <si>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</si>
  <si>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</si>
  <si>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</si>
  <si>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</si>
  <si>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</si>
  <si>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</si>
  <si>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</si>
  <si>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</si>
  <si>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</si>
  <si>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</si>
  <si>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</si>
  <si>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</si>
  <si>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</si>
  <si>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</si>
  <si>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</si>
  <si>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</si>
  <si>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</si>
  <si>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</si>
  <si>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</si>
  <si>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</si>
  <si>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</si>
  <si>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</si>
  <si>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</si>
  <si>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</si>
  <si>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</si>
  <si>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</si>
  <si>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</si>
  <si>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</si>
  <si>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</si>
  <si>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</si>
  <si>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</si>
  <si>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</si>
  <si>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</si>
  <si>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</si>
  <si>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</si>
  <si>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</si>
  <si>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</si>
  <si>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</si>
  <si>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</si>
  <si>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</si>
  <si>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</si>
  <si>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</si>
  <si>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</si>
  <si>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</si>
  <si>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</si>
  <si>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</si>
  <si>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</si>
  <si>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</si>
  <si>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</si>
  <si>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</si>
  <si>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</si>
  <si>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</si>
  <si>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</si>
  <si>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</si>
  <si>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</si>
  <si>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</si>
  <si>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</si>
  <si>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</si>
  <si>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</si>
  <si>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</si>
  <si>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</si>
  <si>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</si>
  <si>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</si>
  <si>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</si>
  <si>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</si>
  <si>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</si>
  <si>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</si>
  <si>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</si>
  <si>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</si>
  <si>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</si>
  <si>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</si>
  <si>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</si>
  <si>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</si>
  <si>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</si>
  <si>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</si>
  <si>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</si>
  <si>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</si>
  <si>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</si>
  <si>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</si>
  <si>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</si>
  <si>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</si>
  <si>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</si>
  <si>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</si>
  <si>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</si>
  <si>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</si>
  <si>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</si>
  <si>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</si>
  <si>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</si>
  <si>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</si>
  <si>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</si>
  <si>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</si>
  <si>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</si>
  <si>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</si>
  <si>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</si>
  <si>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</si>
  <si>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</si>
  <si>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</si>
  <si>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</si>
  <si>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</si>
  <si>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</si>
  <si>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</si>
  <si>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</si>
  <si>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</si>
  <si>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</si>
  <si>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</si>
  <si>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</si>
  <si>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</si>
  <si>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</si>
  <si>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</si>
  <si>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</si>
  <si>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</si>
  <si>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</si>
  <si>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</si>
  <si>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</si>
  <si>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</si>
  <si>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</si>
  <si>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</si>
  <si>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</si>
  <si>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</si>
  <si>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</si>
  <si>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</si>
  <si>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</si>
  <si>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</si>
  <si>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</si>
  <si>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</si>
  <si>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</si>
  <si>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</si>
  <si>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</si>
  <si>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</si>
  <si>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</si>
  <si>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</si>
  <si>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</si>
  <si>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</si>
  <si>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</si>
  <si>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</si>
  <si>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</si>
  <si>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</si>
  <si>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</si>
  <si>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</si>
  <si>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</si>
  <si>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</si>
  <si>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</si>
  <si>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</si>
  <si>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</si>
  <si>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</si>
  <si>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</si>
  <si>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</si>
  <si>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</si>
  <si>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</si>
  <si>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</si>
  <si>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</si>
  <si>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</si>
  <si>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</si>
  <si>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</si>
  <si>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</si>
  <si>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</si>
  <si>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</si>
  <si>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</si>
  <si>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</si>
  <si>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</si>
  <si>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</si>
  <si>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</si>
  <si>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</si>
  <si>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</si>
  <si>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</si>
  <si>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</si>
  <si>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</si>
  <si>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</si>
  <si>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</si>
  <si>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</si>
  <si>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</si>
  <si>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</si>
  <si>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</si>
  <si>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</si>
  <si>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</si>
  <si>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</si>
  <si>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</si>
  <si>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</si>
  <si>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</si>
  <si>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</si>
  <si>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</si>
  <si>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</si>
  <si>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</si>
  <si>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</si>
  <si>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</si>
  <si>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</si>
  <si>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</si>
  <si>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</si>
  <si>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</si>
  <si>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</si>
  <si>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</si>
  <si>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</si>
  <si>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</si>
  <si>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</si>
  <si>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</si>
  <si>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</si>
  <si>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</si>
  <si>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</si>
  <si>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</si>
  <si>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</si>
  <si>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</si>
  <si>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</si>
  <si>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</si>
  <si>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</si>
  <si>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</si>
  <si>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</si>
  <si>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</si>
  <si>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</si>
  <si>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</si>
  <si>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</si>
  <si>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</si>
  <si>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</si>
  <si>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</si>
  <si>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</si>
  <si>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</si>
  <si>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</si>
  <si>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</si>
  <si>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</si>
  <si>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</si>
  <si>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</si>
  <si>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</si>
  <si>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</si>
  <si>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</si>
  <si>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</si>
  <si>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</si>
  <si>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</si>
  <si>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</si>
  <si>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</si>
  <si>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</si>
  <si>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</si>
  <si>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</si>
  <si>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</si>
  <si>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</si>
  <si>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</si>
  <si>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</si>
  <si>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</si>
  <si>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</si>
  <si>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</si>
  <si>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</si>
  <si>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</si>
  <si>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</si>
  <si>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</si>
  <si>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</si>
  <si>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</si>
  <si>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</si>
  <si>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</si>
  <si>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</si>
  <si>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</si>
  <si>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</si>
  <si>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</si>
  <si>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</si>
  <si>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</si>
  <si>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</si>
  <si>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</si>
  <si>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</si>
  <si>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</si>
  <si>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</si>
  <si>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</si>
  <si>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</si>
  <si>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</si>
  <si>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</si>
  <si>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</si>
  <si>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</si>
  <si>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</si>
  <si>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</si>
  <si>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</si>
  <si>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</si>
  <si>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</si>
  <si>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</si>
  <si>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</si>
  <si>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</si>
  <si>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</si>
  <si>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</si>
  <si>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</si>
  <si>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</si>
  <si>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</si>
  <si>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</si>
  <si>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</si>
  <si>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</si>
  <si>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</si>
  <si>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</si>
  <si>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</si>
  <si>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</si>
  <si>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</si>
  <si>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</si>
  <si>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</si>
  <si>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</si>
  <si>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</si>
  <si>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</si>
  <si>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</si>
  <si>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</si>
  <si>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</si>
  <si>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</si>
  <si>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</si>
  <si>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</si>
  <si>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</si>
  <si>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</si>
  <si>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</si>
  <si>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</si>
  <si>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</si>
  <si>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</si>
  <si>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</si>
  <si>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</si>
  <si>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</si>
  <si>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</si>
  <si>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</si>
  <si>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</si>
  <si>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</si>
  <si>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</si>
  <si>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</si>
  <si>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</si>
  <si>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</si>
  <si>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</si>
  <si>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</si>
  <si>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</si>
  <si>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</si>
  <si>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</si>
  <si>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</si>
  <si>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</si>
  <si>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</si>
  <si>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</si>
  <si>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</si>
  <si>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</si>
  <si>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</si>
  <si>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</si>
  <si>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</si>
  <si>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</si>
  <si>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</si>
  <si>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</si>
  <si>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</si>
  <si>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</si>
  <si>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</si>
  <si>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</si>
  <si>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</si>
  <si>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</si>
  <si>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</si>
  <si>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</si>
  <si>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</si>
  <si>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</si>
  <si>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</si>
  <si>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</si>
  <si>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</si>
  <si>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</si>
  <si>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</si>
  <si>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</si>
  <si>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</si>
  <si>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</si>
  <si>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</si>
  <si>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</si>
  <si>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</si>
  <si>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</si>
  <si>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</si>
  <si>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</si>
  <si>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</si>
  <si>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</si>
  <si>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</si>
  <si>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</si>
  <si>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</si>
  <si>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</si>
  <si>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</si>
  <si>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</si>
  <si>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</si>
  <si>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</si>
  <si>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</si>
  <si>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</si>
  <si>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</si>
  <si>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</si>
  <si>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</si>
  <si>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</si>
  <si>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</si>
  <si>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</si>
  <si>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</si>
  <si>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</si>
  <si>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</si>
  <si>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</si>
  <si>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</si>
  <si>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</si>
  <si>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</si>
  <si>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</si>
  <si>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</si>
  <si>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</si>
  <si>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</si>
  <si>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</si>
  <si>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</si>
  <si>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</si>
  <si>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</si>
  <si>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</si>
  <si>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</si>
  <si>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</si>
  <si>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</si>
  <si>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</si>
  <si>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</si>
  <si>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</si>
  <si>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</si>
  <si>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</si>
  <si>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</si>
  <si>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</si>
  <si>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</si>
  <si>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</si>
  <si>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</si>
  <si>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</si>
  <si>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</si>
  <si>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</si>
  <si>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</si>
  <si>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</si>
  <si>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</si>
  <si>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</si>
  <si>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</si>
  <si>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</si>
  <si>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</si>
  <si>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</si>
  <si>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</si>
  <si>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</si>
  <si>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</si>
  <si>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</si>
  <si>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</si>
  <si>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</si>
  <si>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</si>
  <si>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</si>
  <si>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</si>
  <si>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</si>
  <si>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</si>
  <si>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</si>
  <si>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</si>
  <si>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</si>
  <si>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</si>
  <si>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</si>
  <si>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</si>
  <si>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</si>
  <si>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</si>
  <si>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</si>
  <si>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</si>
  <si>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</si>
  <si>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</si>
  <si>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</si>
  <si>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</si>
  <si>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</si>
  <si>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</si>
  <si>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</si>
  <si>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</si>
  <si>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</si>
  <si>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</si>
  <si>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</si>
  <si>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</si>
  <si>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</si>
  <si>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</si>
  <si>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</si>
  <si>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</si>
  <si>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</si>
  <si>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</si>
  <si>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</si>
  <si>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</si>
  <si>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</si>
  <si>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</si>
  <si>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</si>
  <si>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</si>
  <si>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</si>
  <si>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</si>
  <si>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</si>
  <si>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</si>
  <si>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</si>
  <si>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</si>
  <si>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</si>
  <si>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</si>
  <si>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</si>
  <si>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</si>
  <si>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</si>
  <si>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</si>
  <si>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</si>
  <si>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</si>
  <si>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</si>
  <si>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</si>
  <si>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</si>
  <si>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</si>
  <si>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</si>
  <si>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</si>
  <si>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</si>
  <si>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</si>
  <si>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</si>
  <si>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</si>
  <si>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</si>
  <si>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</si>
  <si>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</si>
  <si>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</si>
  <si>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</si>
  <si>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</si>
  <si>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</si>
  <si>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</si>
  <si>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</si>
  <si>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</si>
  <si>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</si>
  <si>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</si>
  <si>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</si>
  <si>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</si>
  <si>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</si>
  <si>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</si>
  <si>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</si>
  <si>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</si>
  <si>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</si>
  <si>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</si>
  <si>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</si>
  <si>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</si>
  <si>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</si>
  <si>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</si>
  <si>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</si>
  <si>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</si>
  <si>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</si>
  <si>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</si>
  <si>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</si>
  <si>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</si>
  <si>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</si>
  <si>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</si>
  <si>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</si>
  <si>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</si>
  <si>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</si>
  <si>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</si>
  <si>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</si>
  <si>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</si>
  <si>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</si>
  <si>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</si>
  <si>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</si>
  <si>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</si>
  <si>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</si>
  <si>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</si>
  <si>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</si>
  <si>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</si>
  <si>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</si>
  <si>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</si>
  <si>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</si>
  <si>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</si>
  <si>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</si>
  <si>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</si>
  <si>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</si>
  <si>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</si>
  <si>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</si>
  <si>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</si>
  <si>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</si>
  <si>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</si>
  <si>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</si>
  <si>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</si>
  <si>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</si>
  <si>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</si>
  <si>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</si>
  <si>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</si>
  <si>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</si>
  <si>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</si>
  <si>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</si>
  <si>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</si>
  <si>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</si>
  <si>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</si>
  <si>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</si>
  <si>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</si>
  <si>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</si>
  <si>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</si>
  <si>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</si>
  <si>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</si>
  <si>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</si>
  <si>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</si>
  <si>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</si>
  <si>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</si>
  <si>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</si>
  <si>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</si>
  <si>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</si>
  <si>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</si>
  <si>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</si>
  <si>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</si>
  <si>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</si>
  <si>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</si>
  <si>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</si>
  <si>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</si>
  <si>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</si>
  <si>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</si>
  <si>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</si>
  <si>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</si>
  <si>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</si>
  <si>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</si>
  <si>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</si>
  <si>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</si>
  <si>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</si>
  <si>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</si>
  <si>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</si>
  <si>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</si>
  <si>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</si>
  <si>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</si>
  <si>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</si>
  <si>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</si>
  <si>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</si>
  <si>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</si>
  <si>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</si>
  <si>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</si>
  <si>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</si>
  <si>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</si>
  <si>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</si>
  <si>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</si>
  <si>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</si>
  <si>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</si>
  <si>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</si>
  <si>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</si>
  <si>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</si>
  <si>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</si>
  <si>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</si>
  <si>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</si>
  <si>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</si>
  <si>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</si>
  <si>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</si>
  <si>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</si>
  <si>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</si>
  <si>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</si>
  <si>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</si>
  <si>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</si>
  <si>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</si>
  <si>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</si>
  <si>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</si>
  <si>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</si>
  <si>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</si>
  <si>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</si>
  <si>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</si>
  <si>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</si>
  <si>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</si>
  <si>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</si>
  <si>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</si>
  <si>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</si>
  <si>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</si>
  <si>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</si>
  <si>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</si>
  <si>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</si>
  <si>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</si>
  <si>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</si>
  <si>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</si>
  <si>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</si>
  <si>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</si>
  <si>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</si>
  <si>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</si>
  <si>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</si>
  <si>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</si>
  <si>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</si>
  <si>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</si>
  <si>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</si>
  <si>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</si>
  <si>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</si>
  <si>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</si>
  <si>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</si>
  <si>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</si>
  <si>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</si>
  <si>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</si>
  <si>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</si>
  <si>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</si>
  <si>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</si>
  <si>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</si>
  <si>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</si>
  <si>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</si>
  <si>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</si>
  <si>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</si>
  <si>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</si>
  <si>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</si>
  <si>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</si>
  <si>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</si>
  <si>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</si>
  <si>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</si>
  <si>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</si>
  <si>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</si>
  <si>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</si>
  <si>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</si>
  <si>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</si>
  <si>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</si>
  <si>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</si>
  <si>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</si>
  <si>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</si>
  <si>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</si>
  <si>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</si>
  <si>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</si>
  <si>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</si>
  <si>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</si>
  <si>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</si>
  <si>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</si>
  <si>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</si>
  <si>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</si>
  <si>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</si>
  <si>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</si>
  <si>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</si>
  <si>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</si>
  <si>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</si>
  <si>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</si>
  <si>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</si>
  <si>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</si>
  <si>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</si>
  <si>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</si>
  <si>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</si>
  <si>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</si>
  <si>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</si>
  <si>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</si>
  <si>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</si>
  <si>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</si>
  <si>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</si>
  <si>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</si>
  <si>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</si>
  <si>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</si>
  <si>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</si>
  <si>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</si>
  <si>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</si>
  <si>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</si>
  <si>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</si>
  <si>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</si>
  <si>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</si>
  <si>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</si>
  <si>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</si>
  <si>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</si>
  <si>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</si>
  <si>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</si>
  <si>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</si>
  <si>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</si>
  <si>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</si>
  <si>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</si>
  <si>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</si>
  <si>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</si>
  <si>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</si>
  <si>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</si>
  <si>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</si>
  <si>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</si>
  <si>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</si>
  <si>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</si>
  <si>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</si>
  <si>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</si>
  <si>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</si>
  <si>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</si>
  <si>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</si>
  <si>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</si>
  <si>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</si>
  <si>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</si>
  <si>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</si>
  <si>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</si>
  <si>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</si>
  <si>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</si>
  <si>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</si>
  <si>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</si>
  <si>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</si>
  <si>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</si>
  <si>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</si>
  <si>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</si>
  <si>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</si>
  <si>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</si>
  <si>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</si>
  <si>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</si>
  <si>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</si>
  <si>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</si>
  <si>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</si>
  <si>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</si>
  <si>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</si>
  <si>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</si>
  <si>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</si>
  <si>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</si>
  <si>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</si>
  <si>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</si>
  <si>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</si>
  <si>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</si>
  <si>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</si>
  <si>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</si>
  <si>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</si>
  <si>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</si>
  <si>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</si>
  <si>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</si>
  <si>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</si>
  <si>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</si>
  <si>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</si>
  <si>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</si>
  <si>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</si>
  <si>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</si>
  <si>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</si>
  <si>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</si>
  <si>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</si>
  <si>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</si>
  <si>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</si>
  <si>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</si>
  <si>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</si>
  <si>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</si>
  <si>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</si>
  <si>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</si>
  <si>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</si>
  <si>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</si>
  <si>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</si>
  <si>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</si>
  <si>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</si>
  <si>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</si>
  <si>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</si>
  <si>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</si>
  <si>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</si>
  <si>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</si>
  <si>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</si>
  <si>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</si>
  <si>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</si>
  <si>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</si>
  <si>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</si>
  <si>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</si>
  <si>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</si>
  <si>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</si>
  <si>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</si>
  <si>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</si>
  <si>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</si>
  <si>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</si>
  <si>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</si>
  <si>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</si>
  <si>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</si>
  <si>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</si>
  <si>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</si>
  <si>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</si>
  <si>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</si>
  <si>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</si>
  <si>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</si>
  <si>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</si>
  <si>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</si>
  <si>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</si>
  <si>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</si>
  <si>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</si>
  <si>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</si>
  <si>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</si>
  <si>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</si>
  <si>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</si>
  <si>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</si>
  <si>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</si>
  <si>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</si>
  <si>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</si>
  <si>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</si>
  <si>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</si>
  <si>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</si>
  <si>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</si>
  <si>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</si>
  <si>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</si>
  <si>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</si>
  <si>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</si>
  <si>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</si>
  <si>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</si>
  <si>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</si>
  <si>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</si>
  <si>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</si>
  <si>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</si>
  <si>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</si>
  <si>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</si>
  <si>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</si>
  <si>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</si>
  <si>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</si>
  <si>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</si>
  <si>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</si>
  <si>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</si>
  <si>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</si>
  <si>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</si>
  <si>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</si>
  <si>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</si>
  <si>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</si>
  <si>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</si>
  <si>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</si>
  <si>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</si>
  <si>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</si>
  <si>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</si>
  <si>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</si>
  <si>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</si>
  <si>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</si>
  <si>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</si>
  <si>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</si>
  <si>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</si>
  <si>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</si>
  <si>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</si>
  <si>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</si>
  <si>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</si>
  <si>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</si>
  <si>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</si>
  <si>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</si>
  <si>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</si>
  <si>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</si>
  <si>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</si>
  <si>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</si>
  <si>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</si>
  <si>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</si>
  <si>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</si>
  <si>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</si>
  <si>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</si>
  <si>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</si>
  <si>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</si>
  <si>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</si>
  <si>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</si>
  <si>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</si>
  <si>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</si>
  <si>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</si>
  <si>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</si>
  <si>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</si>
  <si>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</si>
  <si>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</si>
  <si>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</si>
  <si>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</si>
  <si>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</si>
  <si>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</si>
  <si>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</si>
  <si>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</si>
  <si>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</si>
  <si>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</si>
  <si>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</si>
  <si>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</si>
  <si>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</si>
  <si>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</si>
  <si>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</si>
  <si>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</si>
  <si>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</si>
  <si>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</si>
  <si>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</si>
  <si>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</si>
  <si>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</si>
  <si>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</si>
  <si>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</si>
  <si>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</si>
  <si>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</si>
  <si>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</si>
  <si>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</si>
  <si>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</si>
  <si>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</si>
  <si>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</si>
  <si>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</si>
  <si>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</si>
  <si>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</si>
  <si>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</si>
  <si>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</si>
  <si>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</si>
  <si>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</si>
  <si>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</si>
  <si>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</si>
  <si>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</si>
  <si>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</si>
  <si>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</si>
  <si>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</si>
  <si>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</si>
  <si>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</si>
  <si>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</si>
  <si>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</si>
  <si>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</si>
  <si>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</si>
  <si>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</si>
  <si>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</si>
  <si>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</si>
  <si>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</si>
  <si>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</si>
  <si>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</si>
  <si>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</si>
  <si>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</si>
  <si>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</si>
  <si>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</si>
  <si>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</si>
  <si>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</si>
  <si>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</si>
  <si>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</si>
  <si>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</si>
  <si>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</si>
  <si>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</si>
  <si>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</si>
  <si>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</si>
  <si>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</si>
  <si>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</si>
  <si>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</si>
  <si>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</si>
  <si>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</si>
  <si>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</si>
  <si>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</si>
  <si>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</si>
  <si>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</si>
  <si>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</si>
  <si>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</si>
  <si>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</si>
  <si>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</si>
  <si>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</si>
  <si>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</si>
  <si>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</si>
  <si>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</si>
  <si>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</si>
  <si>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</si>
  <si>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</si>
  <si>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</si>
  <si>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</si>
  <si>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</si>
  <si>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</si>
  <si>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</si>
  <si>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</si>
  <si>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</si>
  <si>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</si>
  <si>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</si>
  <si>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</si>
  <si>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</si>
  <si>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</si>
  <si>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</si>
  <si>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</si>
  <si>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</si>
  <si>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</si>
  <si>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</si>
  <si>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</si>
  <si>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</si>
  <si>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</si>
  <si>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</si>
  <si>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</si>
  <si>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</si>
  <si>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</si>
  <si>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</si>
  <si>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</si>
  <si>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</si>
  <si>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</si>
  <si>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</si>
  <si>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</si>
  <si>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</si>
  <si>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</si>
  <si>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</si>
  <si>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</si>
  <si>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</si>
  <si>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</si>
  <si>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</si>
  <si>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</si>
  <si>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</si>
  <si>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</si>
  <si>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</si>
  <si>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</si>
  <si>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</si>
  <si>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</si>
  <si>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</si>
  <si>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</si>
  <si>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</si>
  <si>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</si>
  <si>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</si>
  <si>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</si>
  <si>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</si>
  <si>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</si>
  <si>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</si>
  <si>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</si>
  <si>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</si>
  <si>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</si>
  <si>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</si>
  <si>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</si>
  <si>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</si>
  <si>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</si>
  <si>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</si>
  <si>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</si>
  <si>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</si>
  <si>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</si>
  <si>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</si>
  <si>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</si>
  <si>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</si>
  <si>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</si>
  <si>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</si>
  <si>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</si>
  <si>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</si>
  <si>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</si>
  <si>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</si>
  <si>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</si>
  <si>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</si>
  <si>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</si>
  <si>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</si>
  <si>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</si>
  <si>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</si>
  <si>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</si>
  <si>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</si>
  <si>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</si>
  <si>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</si>
  <si>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</si>
  <si>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</si>
  <si>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</si>
  <si>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</si>
  <si>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</si>
  <si>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</si>
  <si>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</si>
  <si>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</si>
  <si>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</si>
  <si>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</si>
  <si>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</si>
  <si>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</si>
  <si>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</si>
  <si>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</si>
  <si>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</si>
  <si>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</si>
  <si>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</si>
  <si>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</si>
  <si>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</si>
  <si>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</si>
  <si>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</si>
  <si>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</si>
  <si>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</si>
  <si>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</si>
  <si>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</si>
  <si>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</si>
  <si>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</si>
  <si>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</si>
  <si>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</si>
  <si>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</si>
  <si>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</si>
  <si>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</si>
  <si>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</si>
  <si>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</si>
  <si>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</si>
  <si>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</si>
  <si>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</si>
  <si>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</si>
  <si>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</si>
  <si>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</si>
  <si>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</si>
  <si>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</si>
  <si>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</si>
  <si>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</si>
  <si>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</si>
  <si>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</si>
  <si>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</si>
  <si>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</si>
  <si>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</si>
  <si>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</si>
  <si>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</si>
  <si>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</si>
  <si>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</si>
  <si>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</si>
  <si>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</si>
  <si>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</si>
  <si>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</si>
  <si>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</si>
  <si>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</si>
  <si>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</si>
  <si>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</si>
  <si>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</si>
  <si>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</si>
  <si>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</si>
  <si>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</si>
  <si>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</si>
  <si>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</si>
  <si>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</si>
  <si>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</si>
  <si>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</si>
  <si>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</si>
  <si>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</si>
  <si>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</si>
  <si>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</si>
  <si>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</si>
  <si>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</si>
  <si>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</si>
  <si>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</si>
  <si>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</si>
  <si>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</si>
  <si>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</si>
  <si>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</si>
  <si>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</si>
  <si>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</si>
  <si>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</si>
  <si>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</si>
  <si>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</si>
  <si>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</si>
  <si>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</si>
  <si>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</si>
  <si>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</si>
  <si>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</si>
  <si>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</si>
  <si>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</si>
  <si>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</si>
  <si>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</si>
  <si>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</si>
  <si>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</si>
  <si>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</si>
  <si>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</si>
  <si>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</si>
  <si>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</si>
  <si>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</si>
  <si>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</si>
  <si>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</si>
  <si>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</si>
  <si>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</si>
  <si>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</si>
  <si>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</si>
  <si>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</si>
  <si>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</si>
  <si>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</si>
  <si>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</si>
  <si>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</si>
  <si>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</si>
  <si>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</si>
  <si>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</si>
  <si>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</si>
  <si>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</si>
  <si>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</si>
  <si>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</si>
  <si>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</si>
  <si>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</si>
  <si>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</si>
  <si>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</si>
  <si>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</si>
  <si>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</si>
  <si>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</si>
  <si>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</si>
  <si>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</si>
  <si>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</si>
  <si>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</si>
  <si>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</si>
  <si>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</si>
  <si>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</si>
  <si>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</si>
  <si>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</si>
  <si>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</si>
  <si>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</si>
  <si>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</si>
  <si>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</si>
  <si>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</si>
  <si>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</si>
  <si>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</si>
  <si>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</si>
  <si>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</si>
  <si>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</si>
  <si>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</si>
  <si>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</si>
  <si>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</si>
  <si>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</si>
  <si>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</si>
  <si>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</si>
  <si>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</si>
  <si>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</si>
  <si>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</si>
  <si>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</si>
  <si>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</si>
  <si>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</si>
  <si>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</si>
  <si>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</si>
  <si>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</si>
  <si>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</si>
  <si>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</si>
  <si>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</si>
  <si>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</si>
  <si>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</si>
  <si>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</si>
  <si>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</si>
  <si>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</si>
  <si>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</si>
  <si>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</si>
  <si>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</si>
  <si>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</si>
  <si>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</si>
  <si>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</si>
  <si>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</si>
  <si>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</si>
  <si>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</si>
  <si>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</si>
  <si>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</si>
  <si>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</si>
  <si>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</si>
  <si>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</si>
  <si>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</si>
  <si>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</si>
  <si>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</si>
  <si>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</si>
  <si>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</si>
  <si>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</si>
  <si>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</si>
  <si>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</si>
  <si>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</si>
  <si>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</si>
  <si>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</si>
  <si>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</si>
  <si>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</si>
  <si>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</si>
  <si>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</si>
  <si>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</si>
  <si>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</si>
  <si>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</si>
  <si>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</si>
  <si>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</si>
  <si>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</si>
  <si>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</si>
  <si>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</si>
  <si>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</si>
  <si>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</si>
  <si>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</si>
  <si>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</si>
  <si>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</si>
  <si>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</si>
  <si>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</si>
  <si>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</si>
  <si>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</si>
  <si>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</si>
  <si>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</si>
  <si>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</si>
  <si>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</si>
  <si>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</si>
  <si>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</si>
  <si>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</si>
  <si>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</si>
  <si>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</si>
  <si>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</si>
  <si>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</si>
  <si>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</si>
  <si>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</si>
  <si>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</si>
  <si>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</si>
  <si>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</si>
  <si>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</si>
  <si>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</si>
  <si>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</si>
  <si>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</si>
  <si>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</si>
  <si>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</si>
  <si>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</si>
  <si>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</si>
  <si>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</si>
  <si>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</si>
  <si>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</si>
  <si>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</si>
  <si>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</si>
  <si>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</si>
  <si>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</si>
  <si>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</si>
  <si>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</si>
  <si>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</si>
  <si>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</si>
  <si>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</si>
  <si>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</si>
  <si>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</si>
  <si>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</si>
  <si>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</si>
  <si>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</si>
  <si>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</si>
  <si>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</si>
  <si>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</si>
  <si>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</si>
  <si>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</si>
  <si>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</si>
  <si>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</si>
  <si>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</si>
  <si>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</si>
  <si>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</si>
  <si>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</si>
  <si>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</si>
  <si>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</si>
  <si>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</si>
  <si>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</si>
  <si>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</si>
  <si>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</si>
  <si>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</si>
  <si>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</si>
  <si>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</si>
  <si>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</si>
  <si>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</si>
  <si>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</si>
  <si>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</si>
  <si>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</si>
  <si>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</si>
  <si>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</si>
  <si>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</si>
  <si>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</si>
  <si>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</si>
  <si>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</si>
  <si>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</si>
  <si>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</si>
  <si>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</si>
  <si>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</si>
  <si>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</si>
  <si>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</si>
  <si>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</si>
  <si>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</si>
  <si>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</si>
  <si>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</si>
  <si>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</si>
  <si>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</si>
  <si>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</si>
  <si>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</si>
  <si>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</si>
  <si>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</si>
  <si>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</si>
  <si>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</si>
  <si>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</si>
  <si>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</si>
  <si>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</si>
  <si>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</si>
  <si>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</si>
  <si>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</si>
  <si>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</si>
  <si>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</si>
  <si>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</si>
  <si>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</si>
  <si>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</si>
  <si>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</si>
  <si>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</si>
  <si>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</si>
  <si>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</si>
  <si>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</si>
  <si>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</si>
  <si>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</si>
  <si>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</si>
  <si>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</si>
  <si>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</si>
  <si>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</si>
  <si>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</si>
  <si>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</si>
  <si>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</si>
  <si>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</si>
  <si>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</si>
  <si>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</si>
  <si>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</si>
  <si>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</si>
  <si>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</si>
  <si>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</si>
  <si>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</si>
  <si>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</si>
  <si>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</si>
  <si>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</si>
  <si>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</si>
  <si>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</si>
  <si>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</si>
  <si>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</si>
  <si>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</si>
  <si>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</si>
  <si>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</si>
  <si>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</si>
  <si>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</si>
  <si>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</si>
  <si>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</si>
  <si>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</si>
  <si>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</si>
  <si>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</si>
  <si>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</si>
  <si>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</si>
  <si>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</si>
  <si>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</si>
  <si>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</si>
  <si>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</si>
  <si>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</si>
  <si>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</si>
  <si>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</si>
  <si>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</si>
  <si>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</si>
  <si>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</si>
  <si>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</si>
  <si>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</si>
  <si>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</si>
  <si>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</si>
  <si>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</si>
  <si>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</si>
  <si>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</si>
  <si>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</si>
  <si>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</si>
  <si>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</si>
  <si>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</si>
  <si>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</si>
  <si>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</si>
  <si>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</si>
  <si>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</si>
  <si>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</si>
  <si>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</si>
  <si>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</si>
  <si>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</si>
  <si>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</si>
  <si>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</si>
  <si>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</si>
  <si>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</si>
  <si>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</si>
  <si>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</si>
  <si>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</si>
  <si>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</si>
  <si>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</si>
  <si>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</si>
  <si>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</si>
  <si>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</si>
  <si>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</si>
  <si>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</si>
  <si>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</si>
  <si>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</si>
  <si>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</si>
  <si>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</si>
  <si>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</si>
  <si>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</si>
  <si>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</si>
  <si>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</si>
  <si>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</si>
  <si>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</si>
  <si>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</si>
  <si>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</si>
  <si>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</si>
  <si>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</si>
  <si>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</si>
  <si>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</si>
  <si>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</si>
  <si>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</si>
  <si>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</si>
  <si>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</si>
  <si>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</si>
  <si>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</si>
  <si>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</si>
  <si>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</si>
  <si>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</si>
  <si>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</si>
  <si>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</si>
  <si>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</si>
  <si>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</si>
  <si>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</si>
  <si>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</si>
  <si>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</si>
  <si>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</si>
  <si>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</si>
  <si>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</si>
  <si>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</si>
  <si>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</si>
  <si>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</si>
  <si>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</si>
  <si>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</si>
  <si>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</si>
  <si>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</si>
  <si>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</si>
  <si>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</si>
  <si>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</si>
  <si>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</si>
  <si>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</si>
  <si>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</si>
  <si>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</si>
  <si>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</si>
  <si>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</si>
  <si>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</si>
  <si>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</si>
  <si>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</si>
  <si>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</si>
  <si>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</si>
  <si>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</si>
  <si>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</si>
  <si>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</si>
  <si>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</si>
  <si>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</si>
  <si>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</si>
  <si>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</si>
  <si>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</si>
  <si>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</si>
  <si>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</si>
  <si>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</si>
  <si>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</si>
  <si>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</si>
  <si>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</si>
  <si>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</si>
  <si>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</si>
  <si>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</si>
  <si>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</si>
  <si>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</si>
  <si>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</si>
  <si>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</si>
  <si>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</si>
  <si>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</si>
  <si>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</si>
  <si>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</si>
  <si>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</si>
  <si>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</si>
  <si>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</si>
  <si>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</si>
  <si>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</si>
  <si>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</si>
  <si>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</si>
  <si>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</si>
  <si>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</si>
  <si>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</si>
  <si>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</si>
  <si>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</si>
  <si>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</si>
  <si>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</si>
  <si>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</si>
  <si>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</si>
  <si>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</si>
  <si>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</si>
  <si>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</si>
  <si>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</si>
  <si>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</si>
  <si>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</si>
  <si>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</si>
  <si>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</si>
  <si>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</si>
  <si>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</si>
  <si>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</si>
  <si>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</si>
  <si>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</si>
  <si>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</si>
  <si>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</si>
  <si>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</si>
  <si>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</si>
  <si>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</si>
  <si>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</si>
  <si>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</si>
  <si>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</si>
  <si>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</si>
  <si>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</si>
  <si>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</si>
  <si>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</si>
  <si>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</si>
  <si>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</si>
  <si>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</si>
  <si>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</si>
  <si>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</si>
  <si>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</si>
  <si>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</si>
  <si>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</si>
  <si>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</si>
  <si>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</si>
  <si>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</si>
  <si>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</si>
  <si>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</si>
  <si>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</si>
  <si>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</si>
  <si>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</si>
  <si>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</si>
  <si>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</si>
  <si>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</si>
  <si>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</si>
  <si>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</si>
  <si>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</si>
  <si>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</si>
  <si>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</si>
  <si>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</si>
  <si>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</si>
  <si>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</si>
  <si>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</si>
  <si>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</si>
  <si>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</si>
  <si>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</si>
  <si>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</si>
  <si>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</si>
  <si>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</si>
  <si>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</si>
  <si>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</si>
  <si>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</si>
  <si>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</si>
  <si>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</si>
  <si>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</si>
  <si>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</si>
  <si>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</si>
  <si>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</si>
  <si>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</si>
  <si>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</si>
  <si>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</si>
  <si>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</si>
  <si>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</si>
  <si>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</si>
  <si>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</si>
  <si>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</si>
  <si>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</si>
  <si>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</si>
  <si>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</si>
  <si>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</si>
  <si>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</si>
  <si>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</si>
  <si>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</si>
  <si>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</si>
  <si>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</si>
  <si>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</si>
  <si>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</si>
  <si>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</si>
  <si>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</si>
  <si>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</si>
  <si>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</si>
  <si>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</si>
  <si>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</si>
  <si>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</si>
  <si>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</si>
  <si>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</si>
  <si>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</si>
  <si>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</si>
  <si>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</si>
  <si>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</si>
  <si>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</si>
  <si>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</si>
  <si>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</si>
  <si>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</si>
  <si>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</si>
  <si>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</si>
  <si>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</si>
  <si>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</si>
  <si>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</si>
  <si>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</si>
  <si>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</si>
  <si>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</si>
  <si>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</si>
  <si>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</si>
  <si>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</si>
  <si>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</si>
  <si>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</si>
  <si>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</si>
  <si>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</si>
  <si>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</si>
  <si>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</si>
  <si>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</si>
  <si>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</si>
  <si>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</si>
  <si>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</si>
  <si>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</si>
  <si>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</si>
  <si>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</si>
  <si>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</si>
  <si>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</si>
  <si>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</si>
  <si>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</si>
  <si>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</si>
  <si>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</si>
  <si>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</si>
  <si>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</si>
  <si>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</si>
  <si>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</si>
  <si>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</si>
  <si>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</si>
  <si>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</si>
  <si>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</si>
  <si>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</si>
  <si>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</si>
  <si>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</si>
  <si>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</si>
  <si>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</si>
  <si>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</si>
  <si>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</si>
  <si>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</si>
  <si>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</si>
  <si>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</si>
  <si>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</si>
  <si>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</si>
  <si>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</si>
  <si>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</si>
  <si>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</si>
  <si>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</si>
  <si>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</si>
  <si>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</si>
  <si>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</si>
  <si>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</si>
  <si>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</si>
  <si>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</si>
  <si>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</si>
  <si>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</si>
  <si>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</si>
  <si>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</si>
  <si>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</si>
  <si>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</si>
  <si>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</si>
  <si>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</si>
  <si>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</si>
  <si>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</si>
  <si>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</si>
  <si>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</si>
  <si>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</si>
  <si>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</si>
  <si>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</si>
  <si>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</si>
  <si>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</si>
  <si>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</si>
  <si>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</si>
  <si>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</si>
  <si>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</si>
  <si>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</si>
  <si>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</si>
  <si>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</si>
  <si>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</si>
  <si>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</si>
  <si>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</si>
  <si>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</si>
  <si>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</si>
  <si>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</si>
  <si>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</si>
  <si>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</si>
  <si>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</si>
  <si>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</si>
  <si>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</si>
  <si>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</si>
  <si>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</si>
  <si>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</si>
  <si>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</si>
  <si>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</si>
  <si>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</si>
  <si>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</si>
  <si>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</si>
  <si>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</si>
  <si>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</si>
  <si>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</si>
  <si>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</si>
  <si>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</si>
  <si>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</si>
  <si>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</si>
  <si>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</si>
  <si>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</si>
  <si>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</si>
  <si>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</si>
  <si>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</si>
  <si>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</si>
  <si>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</si>
  <si>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</si>
  <si>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</si>
  <si>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</si>
  <si>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</si>
  <si>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</si>
  <si>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</si>
  <si>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</si>
  <si>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</si>
  <si>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</si>
  <si>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</si>
  <si>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</si>
  <si>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</si>
  <si>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</si>
  <si>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</si>
  <si>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</si>
  <si>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</si>
  <si>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</si>
  <si>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</si>
  <si>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</si>
  <si>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</si>
  <si>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</si>
  <si>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</si>
  <si>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</si>
  <si>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</si>
  <si>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</si>
  <si>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</si>
  <si>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</si>
  <si>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</si>
  <si>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</si>
  <si>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</si>
  <si>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</si>
  <si>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</si>
  <si>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</si>
  <si>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</si>
  <si>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</si>
  <si>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</si>
  <si>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</si>
  <si>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</si>
  <si>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</si>
  <si>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</si>
  <si>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</si>
  <si>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</si>
  <si>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</si>
  <si>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</si>
  <si>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</si>
  <si>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</si>
  <si>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</si>
  <si>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</si>
  <si>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</si>
  <si>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</si>
  <si>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</si>
  <si>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</si>
  <si>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</si>
  <si>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</si>
  <si>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</si>
  <si>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</si>
  <si>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</si>
  <si>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</si>
  <si>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</si>
  <si>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</si>
  <si>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</si>
  <si>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</si>
  <si>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</si>
  <si>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</si>
  <si>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</si>
  <si>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</si>
  <si>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</si>
  <si>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</si>
  <si>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</si>
  <si>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</si>
  <si>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</si>
  <si>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</si>
  <si>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</si>
  <si>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</si>
  <si>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</si>
  <si>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</si>
  <si>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</si>
  <si>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</si>
  <si>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</si>
  <si>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</si>
  <si>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</si>
  <si>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</si>
  <si>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</si>
  <si>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</si>
  <si>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</si>
  <si>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</si>
  <si>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</si>
  <si>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</si>
  <si>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</si>
  <si>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</si>
  <si>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</si>
  <si>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</si>
  <si>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</si>
  <si>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</si>
  <si>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</si>
  <si>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</si>
  <si>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</si>
  <si>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</si>
  <si>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</si>
  <si>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</si>
  <si>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</si>
  <si>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</si>
  <si>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</si>
  <si>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</si>
  <si>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</si>
  <si>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</si>
  <si>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</si>
  <si>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</si>
  <si>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</si>
  <si>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</si>
  <si>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</si>
  <si>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</si>
  <si>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</si>
  <si>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</si>
  <si>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</si>
  <si>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</si>
  <si>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</si>
  <si>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</si>
  <si>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</si>
  <si>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</si>
  <si>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</si>
  <si>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</si>
  <si>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</si>
  <si>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</si>
  <si>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</si>
  <si>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</si>
  <si>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</si>
  <si>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</si>
  <si>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</si>
  <si>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</si>
  <si>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</si>
  <si>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</si>
  <si>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</si>
  <si>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</si>
  <si>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</si>
  <si>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</si>
  <si>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</si>
  <si>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</si>
  <si>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</si>
  <si>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</si>
  <si>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</si>
  <si>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</si>
  <si>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</si>
  <si>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</si>
  <si>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</si>
  <si>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</si>
  <si>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</si>
  <si>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</si>
  <si>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</si>
  <si>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</si>
  <si>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</si>
  <si>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</si>
  <si>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</si>
  <si>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</si>
  <si>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</si>
  <si>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</si>
  <si>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</si>
  <si>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</si>
  <si>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</si>
  <si>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</si>
  <si>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</si>
  <si>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</si>
  <si>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</si>
  <si>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</si>
  <si>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</si>
  <si>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</si>
  <si>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</si>
  <si>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</si>
  <si>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</si>
  <si>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</si>
  <si>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</si>
  <si>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</si>
  <si>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</si>
  <si>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</si>
  <si>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</si>
  <si>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</si>
  <si>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</si>
  <si>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</si>
  <si>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</si>
  <si>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</si>
  <si>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</si>
  <si>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</si>
  <si>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</si>
  <si>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</si>
  <si>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</si>
  <si>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</si>
  <si>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</si>
  <si>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</si>
  <si>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</si>
  <si>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</si>
  <si>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</si>
  <si>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</si>
  <si>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</si>
  <si>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</si>
  <si>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</si>
  <si>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</si>
  <si>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</si>
  <si>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</si>
  <si>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</si>
  <si>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</si>
  <si>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</si>
  <si>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</si>
  <si>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</si>
  <si>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</si>
  <si>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</si>
  <si>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</si>
  <si>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</si>
  <si>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</si>
  <si>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</si>
  <si>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</si>
  <si>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</si>
  <si>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</si>
  <si>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</si>
  <si>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</si>
  <si>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</si>
  <si>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</si>
  <si>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</si>
  <si>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</si>
  <si>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</si>
  <si>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</si>
  <si>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</si>
  <si>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</si>
  <si>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</si>
  <si>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</si>
  <si>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</si>
  <si>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</si>
  <si>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</si>
  <si>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</si>
  <si>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</si>
  <si>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</si>
  <si>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</si>
  <si>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</si>
  <si>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</si>
  <si>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</si>
  <si>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</si>
  <si>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</si>
  <si>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</si>
  <si>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</si>
  <si>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</si>
  <si>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</si>
  <si>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</si>
  <si>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</si>
  <si>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</si>
  <si>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</si>
  <si>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</si>
  <si>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</si>
  <si>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</si>
  <si>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</si>
  <si>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</si>
  <si>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</si>
  <si>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</si>
  <si>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</si>
  <si>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</si>
  <si>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</si>
  <si>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</si>
  <si>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</si>
  <si>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</si>
  <si>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</si>
  <si>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</si>
  <si>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</si>
  <si>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</si>
  <si>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</si>
  <si>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</si>
  <si>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</si>
  <si>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</si>
  <si>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</si>
  <si>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</si>
  <si>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</si>
  <si>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</si>
  <si>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</si>
  <si>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</si>
  <si>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</si>
  <si>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</si>
  <si>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</si>
  <si>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</si>
  <si>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</si>
  <si>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</si>
  <si>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</si>
  <si>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</si>
  <si>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</si>
  <si>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</si>
  <si>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</si>
  <si>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</si>
  <si>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</si>
  <si>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</si>
  <si>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</si>
  <si>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</si>
  <si>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</si>
  <si>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</si>
  <si>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</si>
  <si>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</si>
  <si>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</si>
  <si>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</si>
  <si>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</si>
  <si>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</si>
  <si>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</si>
  <si>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</si>
  <si>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</si>
  <si>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</si>
  <si>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</si>
  <si>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</si>
  <si>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</si>
  <si>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</si>
  <si>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</si>
  <si>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</si>
  <si>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</si>
  <si>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</si>
  <si>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</si>
  <si>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</si>
  <si>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</si>
  <si>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</si>
  <si>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</si>
  <si>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</si>
  <si>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</si>
  <si>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</si>
  <si>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</si>
  <si>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</si>
  <si>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</si>
  <si>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</si>
  <si>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</si>
  <si>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</si>
  <si>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</si>
  <si>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</si>
  <si>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</si>
  <si>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</si>
  <si>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</si>
  <si>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</si>
  <si>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</si>
  <si>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</si>
  <si>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</si>
  <si>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</si>
  <si>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</si>
  <si>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</si>
  <si>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</si>
  <si>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</si>
  <si>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</si>
  <si>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</si>
  <si>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</si>
  <si>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</si>
  <si>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</si>
  <si>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</si>
  <si>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</si>
  <si>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</si>
  <si>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</si>
  <si>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</si>
  <si>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</si>
  <si>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</si>
  <si>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</si>
  <si>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</si>
  <si>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</si>
  <si>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</si>
  <si>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</si>
  <si>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</si>
  <si>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</si>
  <si>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</si>
  <si>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</si>
  <si>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</si>
  <si>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</si>
  <si>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</si>
  <si>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</si>
  <si>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</si>
  <si>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</si>
  <si>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</si>
  <si>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</si>
  <si>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</si>
  <si>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</si>
  <si>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</si>
  <si>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</si>
  <si>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</si>
  <si>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</si>
  <si>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</si>
  <si>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</si>
  <si>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</si>
  <si>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</si>
  <si>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</si>
  <si>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</si>
  <si>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</si>
  <si>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</si>
  <si>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</si>
  <si>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</si>
  <si>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</si>
  <si>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</si>
  <si>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</si>
  <si>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</si>
  <si>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</si>
  <si>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</si>
  <si>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</si>
  <si>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</si>
  <si>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</si>
  <si>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</si>
  <si>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</si>
  <si>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</si>
  <si>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</si>
  <si>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</si>
  <si>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</si>
  <si>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</si>
  <si>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</si>
  <si>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</si>
  <si>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</si>
  <si>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</si>
  <si>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</si>
  <si>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</si>
  <si>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</si>
  <si>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</si>
  <si>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</si>
  <si>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</si>
  <si>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</si>
  <si>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</si>
  <si>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</si>
  <si>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</si>
  <si>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</si>
  <si>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</si>
  <si>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</si>
  <si>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</si>
  <si>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</si>
  <si>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</si>
  <si>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</si>
  <si>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</si>
  <si>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</si>
  <si>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</si>
  <si>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</si>
  <si>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</si>
  <si>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</si>
  <si>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</si>
  <si>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</si>
  <si>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</si>
  <si>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</si>
  <si>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</si>
  <si>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</si>
  <si>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</si>
  <si>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</si>
  <si>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</si>
  <si>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</si>
  <si>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</si>
  <si>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</si>
  <si>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</si>
  <si>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</si>
  <si>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</si>
  <si>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</si>
  <si>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</si>
  <si>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</si>
  <si>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</si>
  <si>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</si>
  <si>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</si>
  <si>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</si>
  <si>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</si>
  <si>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</si>
  <si>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</si>
  <si>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</si>
  <si>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</si>
  <si>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</si>
  <si>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</si>
  <si>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</si>
  <si>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</si>
  <si>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</si>
  <si>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</si>
  <si>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</si>
  <si>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</si>
  <si>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</si>
  <si>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</si>
  <si>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</si>
  <si>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</si>
  <si>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</si>
  <si>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</si>
  <si>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</si>
  <si>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</si>
  <si>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</si>
  <si>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</si>
  <si>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</si>
  <si>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</si>
  <si>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</si>
  <si>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</si>
  <si>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</si>
  <si>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</si>
  <si>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</si>
  <si>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</si>
  <si>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</si>
  <si>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</si>
  <si>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</si>
  <si>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</si>
  <si>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</si>
  <si>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</si>
  <si>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</si>
  <si>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</si>
  <si>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</si>
  <si>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</si>
  <si>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</si>
  <si>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</si>
  <si>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</si>
  <si>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</si>
  <si>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</si>
  <si>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</si>
  <si>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</si>
  <si>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</si>
  <si>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</si>
  <si>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</si>
  <si>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</si>
  <si>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</si>
  <si>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</si>
  <si>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</si>
  <si>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</si>
  <si>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</si>
  <si>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</si>
  <si>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</si>
  <si>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</si>
  <si>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</si>
  <si>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</si>
  <si>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</si>
  <si>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</si>
  <si>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</si>
  <si>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</si>
  <si>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</si>
  <si>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</si>
  <si>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</si>
  <si>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</si>
  <si>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</si>
  <si>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</si>
  <si>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</si>
  <si>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</si>
  <si>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</si>
  <si>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</si>
  <si>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</si>
  <si>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</si>
  <si>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</si>
  <si>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</si>
  <si>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</si>
  <si>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</si>
  <si>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</si>
  <si>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</si>
  <si>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</si>
  <si>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</si>
  <si>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</si>
  <si>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</si>
  <si>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</si>
  <si>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</si>
  <si>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</si>
  <si>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</si>
  <si>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</si>
  <si>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</si>
  <si>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</si>
  <si>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</si>
  <si>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</si>
  <si>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</si>
  <si>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</si>
  <si>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</si>
  <si>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</si>
  <si>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</si>
  <si>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</si>
  <si>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</si>
  <si>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</si>
  <si>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</si>
  <si>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</si>
  <si>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</si>
  <si>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</si>
  <si>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</si>
  <si>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</si>
  <si>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</si>
  <si>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</si>
  <si>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</si>
  <si>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</si>
  <si>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</si>
  <si>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</si>
  <si>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</si>
  <si>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</si>
  <si>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</si>
  <si>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</si>
  <si>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</si>
  <si>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</si>
  <si>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</si>
  <si>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</si>
  <si>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</si>
  <si>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</si>
  <si>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</si>
  <si>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</si>
  <si>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</si>
  <si>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</si>
  <si>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</si>
  <si>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</si>
  <si>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</si>
  <si>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</si>
  <si>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</si>
  <si>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</si>
  <si>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</si>
  <si>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</si>
  <si>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</si>
  <si>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</si>
  <si>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</si>
  <si>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</si>
  <si>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</si>
  <si>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</si>
  <si>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</si>
  <si>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</si>
  <si>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</si>
  <si>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</si>
  <si>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</si>
  <si>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</si>
  <si>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</si>
  <si>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</si>
  <si>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</si>
  <si>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</si>
  <si>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</si>
  <si>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</si>
  <si>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</si>
  <si>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</si>
  <si>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</si>
  <si>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</si>
  <si>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</si>
  <si>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</si>
  <si>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</si>
  <si>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</si>
  <si>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</si>
  <si>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</si>
  <si>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</si>
  <si>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</si>
  <si>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</si>
  <si>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</si>
  <si>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</si>
  <si>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</si>
  <si>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</si>
  <si>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</si>
  <si>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</si>
  <si>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</si>
  <si>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</si>
  <si>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</si>
  <si>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</si>
  <si>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</si>
  <si>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</si>
  <si>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</si>
  <si>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</si>
  <si>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</si>
  <si>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</si>
  <si>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</si>
  <si>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</si>
  <si>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</si>
  <si>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</si>
  <si>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</si>
  <si>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</si>
  <si>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</si>
  <si>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</si>
  <si>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</si>
  <si>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</si>
  <si>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</si>
  <si>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</si>
  <si>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</si>
  <si>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</si>
  <si>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</si>
  <si>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</si>
  <si>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</si>
  <si>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</si>
  <si>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</si>
  <si>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</si>
  <si>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</si>
  <si>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</si>
  <si>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</si>
  <si>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</si>
  <si>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</si>
  <si>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</si>
  <si>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</si>
  <si>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</si>
  <si>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</si>
  <si>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</si>
  <si>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</si>
  <si>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</si>
  <si>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</si>
  <si>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</si>
  <si>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</si>
  <si>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</si>
  <si>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</si>
  <si>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</si>
  <si>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</si>
  <si>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</si>
  <si>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</si>
  <si>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</si>
  <si>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</si>
  <si>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</si>
  <si>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</si>
  <si>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</si>
  <si>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</si>
  <si>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</si>
  <si>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</si>
  <si>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</si>
  <si>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</si>
  <si>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</si>
  <si>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</si>
  <si>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</si>
  <si>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</si>
  <si>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</si>
  <si>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</si>
  <si>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</si>
  <si>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</si>
  <si>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</si>
  <si>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</si>
  <si>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</si>
  <si>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</si>
  <si>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</si>
  <si>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</si>
  <si>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</si>
  <si>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</si>
  <si>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</si>
  <si>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</si>
  <si>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</si>
  <si>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</si>
  <si>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</si>
  <si>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</si>
  <si>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</si>
  <si>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</si>
  <si>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</si>
  <si>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</si>
  <si>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</si>
  <si>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</si>
  <si>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</si>
  <si>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</si>
  <si>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</si>
  <si>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</si>
  <si>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</si>
  <si>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</si>
  <si>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</si>
  <si>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</si>
  <si>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</si>
  <si>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</si>
  <si>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</si>
  <si>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</si>
  <si>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</si>
  <si>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</si>
  <si>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</si>
  <si>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</si>
  <si>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</si>
  <si>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</si>
  <si>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</si>
  <si>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</si>
  <si>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</si>
  <si>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</si>
  <si>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</si>
  <si>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</si>
  <si>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</si>
  <si>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</si>
  <si>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</si>
  <si>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</si>
  <si>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</si>
  <si>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</si>
  <si>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</si>
  <si>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</si>
  <si>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</si>
  <si>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</si>
  <si>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</si>
  <si>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</si>
  <si>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</si>
  <si>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</si>
  <si>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</si>
  <si>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</si>
  <si>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</si>
  <si>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</si>
  <si>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</si>
  <si>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</si>
  <si>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</si>
  <si>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</si>
  <si>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</si>
  <si>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</si>
  <si>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</si>
  <si>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</si>
  <si>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</si>
  <si>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</si>
  <si>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</si>
  <si>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</si>
  <si>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</si>
  <si>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</si>
  <si>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</si>
  <si>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</si>
  <si>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</si>
  <si>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</si>
  <si>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</si>
  <si>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</si>
  <si>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</si>
  <si>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</si>
  <si>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</si>
  <si>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</si>
  <si>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</si>
  <si>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</si>
  <si>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</si>
  <si>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</si>
  <si>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</si>
  <si>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</si>
  <si>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</si>
  <si>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</si>
  <si>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</si>
  <si>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</si>
  <si>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</si>
  <si>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</si>
  <si>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</si>
  <si>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</si>
  <si>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</si>
  <si>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</si>
  <si>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</si>
  <si>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</si>
  <si>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</si>
  <si>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</si>
  <si>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</si>
  <si>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</si>
  <si>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</si>
  <si>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</si>
  <si>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</si>
  <si>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</si>
  <si>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</si>
  <si>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</si>
  <si>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</si>
  <si>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</si>
  <si>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</si>
  <si>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</si>
  <si>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</si>
  <si>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</si>
  <si>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</si>
  <si>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</si>
  <si>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</si>
  <si>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</si>
  <si>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</si>
  <si>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</si>
  <si>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</si>
  <si>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</si>
  <si>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</si>
  <si>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</si>
  <si>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</si>
  <si>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</si>
  <si>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</si>
  <si>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</si>
  <si>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</si>
  <si>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</si>
  <si>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</si>
  <si>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</si>
  <si>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</si>
  <si>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</si>
  <si>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</si>
  <si>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</si>
  <si>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</si>
  <si>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</si>
  <si>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</si>
  <si>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</si>
  <si>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</si>
  <si>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</si>
  <si>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</si>
  <si>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</si>
  <si>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</si>
  <si>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</si>
  <si>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</si>
  <si>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</si>
  <si>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</si>
  <si>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</si>
  <si>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</si>
  <si>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</si>
  <si>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</si>
  <si>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</si>
  <si>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</si>
  <si>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</si>
  <si>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</si>
  <si>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</si>
  <si>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</si>
  <si>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</si>
  <si>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</si>
  <si>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</si>
  <si>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</si>
  <si>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</si>
  <si>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</si>
  <si>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</si>
  <si>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</si>
  <si>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</si>
  <si>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</si>
  <si>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</si>
  <si>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</si>
  <si>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</si>
  <si>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</si>
  <si>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</si>
  <si>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</si>
  <si>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</si>
  <si>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</si>
  <si>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</si>
  <si>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</si>
  <si>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</si>
  <si>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</si>
  <si>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</si>
  <si>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</si>
  <si>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</si>
  <si>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</si>
  <si>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</si>
  <si>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</si>
  <si>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</si>
  <si>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</si>
  <si>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</si>
  <si>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</si>
  <si>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</si>
  <si>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</si>
  <si>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</si>
  <si>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</si>
  <si>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</si>
  <si>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</si>
  <si>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</si>
  <si>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</si>
  <si>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</si>
  <si>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</si>
  <si>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</si>
  <si>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</si>
  <si>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</si>
  <si>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</si>
  <si>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</si>
  <si>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</si>
  <si>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</si>
  <si>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</si>
  <si>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</si>
  <si>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</si>
  <si>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</si>
  <si>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</si>
  <si>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</si>
  <si>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</si>
  <si>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</si>
  <si>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</si>
  <si>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</si>
  <si>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</si>
  <si>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</si>
  <si>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</si>
  <si>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</si>
  <si>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</si>
  <si>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</si>
  <si>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</si>
  <si>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</si>
  <si>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</si>
  <si>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</si>
  <si>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</si>
  <si>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</si>
  <si>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</si>
  <si>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</si>
  <si>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</si>
  <si>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</si>
  <si>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</si>
  <si>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</si>
  <si>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</si>
  <si>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</si>
  <si>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</si>
  <si>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</si>
  <si>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</si>
  <si>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</si>
  <si>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</si>
  <si>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</si>
  <si>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</si>
  <si>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</si>
  <si>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</si>
  <si>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</si>
  <si>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</si>
  <si>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</si>
  <si>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</si>
  <si>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</si>
  <si>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</si>
  <si>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</si>
  <si>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</si>
  <si>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</si>
  <si>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</si>
  <si>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</si>
  <si>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</si>
  <si>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</si>
  <si>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</si>
  <si>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</si>
  <si>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</si>
  <si>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</si>
  <si>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</si>
  <si>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</si>
  <si>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</si>
  <si>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</si>
  <si>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</si>
  <si>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</si>
  <si>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</si>
  <si>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</si>
  <si>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</si>
  <si>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</si>
  <si>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</si>
  <si>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</si>
  <si>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</si>
  <si>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</si>
  <si>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</si>
  <si>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</si>
  <si>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</si>
  <si>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</si>
  <si>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</si>
  <si>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</si>
  <si>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</si>
  <si>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</si>
  <si>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</si>
  <si>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</si>
  <si>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</si>
  <si>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</si>
  <si>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</si>
  <si>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</si>
  <si>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</si>
  <si>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</si>
  <si>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</si>
  <si>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</si>
  <si>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</si>
  <si>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</si>
  <si>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</si>
  <si>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</si>
  <si>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</si>
  <si>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</si>
  <si>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</si>
  <si>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</si>
  <si>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</si>
  <si>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</si>
  <si>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</si>
  <si>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</si>
  <si>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</si>
  <si>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</si>
  <si>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</si>
  <si>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</si>
  <si>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</si>
  <si>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</si>
  <si>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</si>
  <si>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</si>
  <si>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</si>
  <si>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</si>
  <si>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</si>
  <si>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</si>
  <si>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</si>
  <si>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</si>
  <si>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</si>
  <si>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</si>
  <si>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</si>
  <si>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</si>
  <si>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</si>
  <si>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</si>
  <si>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</si>
  <si>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</si>
  <si>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</si>
  <si>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</si>
  <si>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</si>
  <si>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</si>
  <si>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</si>
  <si>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</si>
  <si>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</si>
  <si>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</si>
  <si>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</si>
  <si>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</si>
  <si>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</si>
  <si>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</si>
  <si>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</si>
  <si>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</si>
  <si>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</si>
  <si>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</si>
  <si>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</si>
  <si>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</si>
  <si>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</si>
  <si>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</si>
  <si>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</si>
  <si>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</si>
  <si>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</si>
  <si>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</si>
  <si>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</si>
  <si>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</si>
  <si>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</si>
  <si>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</si>
  <si>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</si>
  <si>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</si>
  <si>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</si>
  <si>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</si>
  <si>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</si>
  <si>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</si>
  <si>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</si>
  <si>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</si>
  <si>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</si>
  <si>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</si>
  <si>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</si>
  <si>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</si>
  <si>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</si>
  <si>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</si>
  <si>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</si>
  <si>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</si>
  <si>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</si>
  <si>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</si>
  <si>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</si>
  <si>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</si>
  <si>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</si>
  <si>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</si>
  <si>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</si>
  <si>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</si>
  <si>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</si>
  <si>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</si>
  <si>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</si>
  <si>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</si>
  <si>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</si>
  <si>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</si>
  <si>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</si>
  <si>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</si>
  <si>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</si>
  <si>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</si>
  <si>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</si>
  <si>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</si>
  <si>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</si>
  <si>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</si>
  <si>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</si>
  <si>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</si>
  <si>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</si>
  <si>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</si>
  <si>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</si>
  <si>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</si>
  <si>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</si>
  <si>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</si>
  <si>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</si>
  <si>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</si>
  <si>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</si>
  <si>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</si>
  <si>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</si>
  <si>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</si>
  <si>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</si>
  <si>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</si>
  <si>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</si>
  <si>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</si>
  <si>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</si>
  <si>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</si>
  <si>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</si>
  <si>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</si>
  <si>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</si>
  <si>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</si>
  <si>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</si>
  <si>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</si>
  <si>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</si>
  <si>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</si>
  <si>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</si>
  <si>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</si>
  <si>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</si>
  <si>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</si>
  <si>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</si>
  <si>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</si>
  <si>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</si>
  <si>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</si>
  <si>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</si>
  <si>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</si>
  <si>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</si>
  <si>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</si>
  <si>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</si>
  <si>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</si>
  <si>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</si>
  <si>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</si>
  <si>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</si>
  <si>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</si>
  <si>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</si>
  <si>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</si>
  <si>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</si>
  <si>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</si>
  <si>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</si>
  <si>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</si>
  <si>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</si>
  <si>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</si>
  <si>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</si>
  <si>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</si>
  <si>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</si>
  <si>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</si>
  <si>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</si>
  <si>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</si>
  <si>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</si>
  <si>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</si>
  <si>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</si>
  <si>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</si>
  <si>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</si>
  <si>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</si>
  <si>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</si>
  <si>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</si>
  <si>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</si>
  <si>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</si>
  <si>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</si>
  <si>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</si>
  <si>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</si>
  <si>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</si>
  <si>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</si>
  <si>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</si>
  <si>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</si>
  <si>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</si>
  <si>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</si>
  <si>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</si>
  <si>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</si>
  <si>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</si>
  <si>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</si>
  <si>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</si>
  <si>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</si>
  <si>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</si>
  <si>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</si>
  <si>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</si>
  <si>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</si>
  <si>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</si>
  <si>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</si>
  <si>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</si>
  <si>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</si>
  <si>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</si>
  <si>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</si>
  <si>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</si>
  <si>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</si>
  <si>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</si>
  <si>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</si>
  <si>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</si>
  <si>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</si>
  <si>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</si>
  <si>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</si>
  <si>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</si>
  <si>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</si>
  <si>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</si>
  <si>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</si>
  <si>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</si>
  <si>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</si>
  <si>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</si>
  <si>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</si>
  <si>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</si>
  <si>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</si>
  <si>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</si>
  <si>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</si>
  <si>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</si>
  <si>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</si>
  <si>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</si>
  <si>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</si>
  <si>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</si>
  <si>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</si>
  <si>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</si>
  <si>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</si>
  <si>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</si>
  <si>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</si>
  <si>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</si>
  <si>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</si>
  <si>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</si>
  <si>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</si>
  <si>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</si>
  <si>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</si>
  <si>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</si>
  <si>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</si>
  <si>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</si>
  <si>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</si>
  <si>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</si>
  <si>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</si>
  <si>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</si>
  <si>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</si>
  <si>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</si>
  <si>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</si>
  <si>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</si>
  <si>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</si>
  <si>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</si>
  <si>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</si>
  <si>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</si>
  <si>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</si>
  <si>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</si>
  <si>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</si>
  <si>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</si>
  <si>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</si>
  <si>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</si>
  <si>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</si>
  <si>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</si>
  <si>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</si>
  <si>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</si>
  <si>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</si>
  <si>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</si>
  <si>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</si>
  <si>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</si>
  <si>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</si>
  <si>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</si>
  <si>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</si>
  <si>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</si>
  <si>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</si>
  <si>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</si>
  <si>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</si>
  <si>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</si>
  <si>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</si>
  <si>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</si>
  <si>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</si>
  <si>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</si>
  <si>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</si>
  <si>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</si>
  <si>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</si>
  <si>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</si>
  <si>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</si>
  <si>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</si>
  <si>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</si>
  <si>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</si>
  <si>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</si>
  <si>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</si>
  <si>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</si>
  <si>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</si>
  <si>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</si>
  <si>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</si>
  <si>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</si>
  <si>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</si>
  <si>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</si>
  <si>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</si>
  <si>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</si>
  <si>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</si>
  <si>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</si>
  <si>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</si>
  <si>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</si>
  <si>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</si>
  <si>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</si>
  <si>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</si>
  <si>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</si>
  <si>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</si>
  <si>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</si>
  <si>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</si>
  <si>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</si>
  <si>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</si>
  <si>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</si>
  <si>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</si>
  <si>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</si>
  <si>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</si>
  <si>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</si>
  <si>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</si>
  <si>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</si>
  <si>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</si>
  <si>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</si>
  <si>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</si>
  <si>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</si>
  <si>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</si>
  <si>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</si>
  <si>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</si>
  <si>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</si>
  <si>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</si>
  <si>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</si>
  <si>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</si>
  <si>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</si>
  <si>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</si>
  <si>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</si>
  <si>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</si>
  <si>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</si>
  <si>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</si>
  <si>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</si>
  <si>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</si>
  <si>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</si>
  <si>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</si>
  <si>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</si>
  <si>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</si>
  <si>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</si>
  <si>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</si>
  <si>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</si>
  <si>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</si>
  <si>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</si>
  <si>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</si>
  <si>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</si>
  <si>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</si>
  <si>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</si>
  <si>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</si>
  <si>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</si>
  <si>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</si>
  <si>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</si>
  <si>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</si>
  <si>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</si>
  <si>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</si>
  <si>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</si>
  <si>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</si>
  <si>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</si>
  <si>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</si>
  <si>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</si>
  <si>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</si>
  <si>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</si>
  <si>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</si>
  <si>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</si>
  <si>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</si>
  <si>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</si>
  <si>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</si>
  <si>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</si>
  <si>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</si>
  <si>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</si>
  <si>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</si>
  <si>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</si>
  <si>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</si>
  <si>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</si>
  <si>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</si>
  <si>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</si>
  <si>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</si>
  <si>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</si>
  <si>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</si>
  <si>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</si>
  <si>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</si>
  <si>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</si>
  <si>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</si>
  <si>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</si>
  <si>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</si>
  <si>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</si>
  <si>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</si>
  <si>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</si>
  <si>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</si>
  <si>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</si>
  <si>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</si>
  <si>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</si>
  <si>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</si>
  <si>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</si>
  <si>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</si>
  <si>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</si>
  <si>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</si>
  <si>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</si>
  <si>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</si>
  <si>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</si>
  <si>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</si>
  <si>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</si>
  <si>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</si>
  <si>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</si>
  <si>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</si>
  <si>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</si>
  <si>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</si>
  <si>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</si>
  <si>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</si>
  <si>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</si>
  <si>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</si>
  <si>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</si>
  <si>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</si>
  <si>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</si>
  <si>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</si>
  <si>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</si>
  <si>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</si>
  <si>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</si>
  <si>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</si>
  <si>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</si>
  <si>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</si>
  <si>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</si>
  <si>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</si>
  <si>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</si>
  <si>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</si>
  <si>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</si>
  <si>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</si>
  <si>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</si>
  <si>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</si>
  <si>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</si>
  <si>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</si>
  <si>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</si>
  <si>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</si>
  <si>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</si>
  <si>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</si>
  <si>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</si>
  <si>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</si>
  <si>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</si>
  <si>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</si>
  <si>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</si>
  <si>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</si>
  <si>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</si>
  <si>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</si>
  <si>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</si>
  <si>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</si>
  <si>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</si>
  <si>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</si>
  <si>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</si>
  <si>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</si>
  <si>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</si>
  <si>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</si>
  <si>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</si>
  <si>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</si>
  <si>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</si>
  <si>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</si>
  <si>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</si>
  <si>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</si>
  <si>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</si>
  <si>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</si>
  <si>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</si>
  <si>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</si>
  <si>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</si>
  <si>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</si>
  <si>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</si>
  <si>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</si>
  <si>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</si>
  <si>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</si>
  <si>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</si>
  <si>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</si>
  <si>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</si>
  <si>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</si>
  <si>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</si>
  <si>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</si>
  <si>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</si>
  <si>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</si>
  <si>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</si>
  <si>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</si>
  <si>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</si>
  <si>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</si>
  <si>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</si>
  <si>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</si>
  <si>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</si>
  <si>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</si>
  <si>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</si>
  <si>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</si>
  <si>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</si>
  <si>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</si>
  <si>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</si>
  <si>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</si>
  <si>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</si>
  <si>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</si>
  <si>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</si>
  <si>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</si>
  <si>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</si>
  <si>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</si>
  <si>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</si>
  <si>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</si>
  <si>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</si>
  <si>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</si>
  <si>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</si>
  <si>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</si>
  <si>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</si>
  <si>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</si>
  <si>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</si>
  <si>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</si>
  <si>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</si>
  <si>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</si>
  <si>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</si>
  <si>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</si>
  <si>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</si>
  <si>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</si>
  <si>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</si>
  <si>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</si>
  <si>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</si>
  <si>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</si>
  <si>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</si>
  <si>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</si>
  <si>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</si>
  <si>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</si>
  <si>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</si>
  <si>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</si>
  <si>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</si>
  <si>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</si>
  <si>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</si>
  <si>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</si>
  <si>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</si>
  <si>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</si>
  <si>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</si>
  <si>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</si>
  <si>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</si>
  <si>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</si>
  <si>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</si>
  <si>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</si>
  <si>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</si>
  <si>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</si>
  <si>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</si>
  <si>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</si>
  <si>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</si>
  <si>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</si>
  <si>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</si>
  <si>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</si>
  <si>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</si>
  <si>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</si>
  <si>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</si>
  <si>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</si>
  <si>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</si>
  <si>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</si>
  <si>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</si>
  <si>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</si>
  <si>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</si>
  <si>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</si>
  <si>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</si>
  <si>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</si>
  <si>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</si>
  <si>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</si>
  <si>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</si>
  <si>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</si>
  <si>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</si>
  <si>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</si>
  <si>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</si>
  <si>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</si>
  <si>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</si>
  <si>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</si>
  <si>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</si>
  <si>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</si>
  <si>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</si>
  <si>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</si>
  <si>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</si>
  <si>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</si>
  <si>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</si>
  <si>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</si>
  <si>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</si>
  <si>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</si>
  <si>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</si>
  <si>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</si>
  <si>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</si>
  <si>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</si>
  <si>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</si>
  <si>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</si>
  <si>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</si>
  <si>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</si>
  <si>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</si>
  <si>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</si>
  <si>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</si>
  <si>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</si>
  <si>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</si>
  <si>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</si>
  <si>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</si>
  <si>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</si>
  <si>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</si>
  <si>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</si>
  <si>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</si>
  <si>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</si>
  <si>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</si>
  <si>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</si>
  <si>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</si>
  <si>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</si>
  <si>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</si>
  <si>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</si>
  <si>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</si>
  <si>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</si>
  <si>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</si>
  <si>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</si>
  <si>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</si>
  <si>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</si>
  <si>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</si>
  <si>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</si>
  <si>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</si>
  <si>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</si>
  <si>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</si>
  <si>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</si>
  <si>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</si>
  <si>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</si>
  <si>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</si>
  <si>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</si>
  <si>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</si>
  <si>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</si>
  <si>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</si>
  <si>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</si>
  <si>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</si>
  <si>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</si>
  <si>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</si>
  <si>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</si>
  <si>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</si>
  <si>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</si>
  <si>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</si>
  <si>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</si>
  <si>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</si>
  <si>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</si>
  <si>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</si>
  <si>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</si>
  <si>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</si>
  <si>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</si>
  <si>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</si>
  <si>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</si>
  <si>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</si>
  <si>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</si>
  <si>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</si>
  <si>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</si>
  <si>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</si>
  <si>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</si>
  <si>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</si>
  <si>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</si>
  <si>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</si>
  <si>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</si>
  <si>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</si>
  <si>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</si>
  <si>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</si>
  <si>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</si>
  <si>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</si>
  <si>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</si>
  <si>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</si>
  <si>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</si>
  <si>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</si>
  <si>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</si>
  <si>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</si>
  <si>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</si>
  <si>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</si>
  <si>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</si>
  <si>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</si>
  <si>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</si>
  <si>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</si>
  <si>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</si>
  <si>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</si>
  <si>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</si>
  <si>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</si>
  <si>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</si>
  <si>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</si>
  <si>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</si>
  <si>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</si>
  <si>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</si>
  <si>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</si>
  <si>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</si>
  <si>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</si>
  <si>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</si>
  <si>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</si>
  <si>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</si>
  <si>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</si>
  <si>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</si>
  <si>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</si>
  <si>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</si>
  <si>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</si>
  <si>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</si>
  <si>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</si>
  <si>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</si>
  <si>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</si>
  <si>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</si>
  <si>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</si>
  <si>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</si>
  <si>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</si>
  <si>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</si>
  <si>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</si>
  <si>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</si>
  <si>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</si>
  <si>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</si>
  <si>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</si>
  <si>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</si>
  <si>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</si>
  <si>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</si>
  <si>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</si>
  <si>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</si>
  <si>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</si>
  <si>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</si>
  <si>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</si>
  <si>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</si>
  <si>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</si>
  <si>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</si>
  <si>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</si>
  <si>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</si>
  <si>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</si>
  <si>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</si>
  <si>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</si>
  <si>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</si>
  <si>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</si>
  <si>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</si>
  <si>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</si>
  <si>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</si>
  <si>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</si>
  <si>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</si>
  <si>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</si>
  <si>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</si>
  <si>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</si>
  <si>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</si>
  <si>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</si>
  <si>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</si>
  <si>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</si>
  <si>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</si>
  <si>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</si>
  <si>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</si>
  <si>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</si>
  <si>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</si>
  <si>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</si>
  <si>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</si>
  <si>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</si>
  <si>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</si>
  <si>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</si>
  <si>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</si>
  <si>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</si>
  <si>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</si>
  <si>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</si>
  <si>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</si>
  <si>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</si>
  <si>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</si>
  <si>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</si>
  <si>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</si>
  <si>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</si>
  <si>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</si>
  <si>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</si>
  <si>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</si>
  <si>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</si>
  <si>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</si>
  <si>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</si>
  <si>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</si>
  <si>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</si>
  <si>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</si>
  <si>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</si>
  <si>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</si>
  <si>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</si>
  <si>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</si>
  <si>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</si>
  <si>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</si>
  <si>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</si>
  <si>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</si>
  <si>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</si>
  <si>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</si>
  <si>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</si>
  <si>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</si>
  <si>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</si>
  <si>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</si>
  <si>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</si>
  <si>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</si>
  <si>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</si>
  <si>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</si>
  <si>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</si>
  <si>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</si>
  <si>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</si>
  <si>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</si>
  <si>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</si>
  <si>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</si>
  <si>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</si>
  <si>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</si>
  <si>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</si>
  <si>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</si>
  <si>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</si>
  <si>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</si>
  <si>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</si>
  <si>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</si>
  <si>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</si>
  <si>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</si>
  <si>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</si>
  <si>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</si>
  <si>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</si>
  <si>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</si>
  <si>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</si>
  <si>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</si>
  <si>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</si>
  <si>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</si>
  <si>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</si>
  <si>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</si>
  <si>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</si>
  <si>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</si>
  <si>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</si>
  <si>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</si>
  <si>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</si>
  <si>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</si>
  <si>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</si>
  <si>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</si>
  <si>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</si>
  <si>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</si>
  <si>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</si>
  <si>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</si>
  <si>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</si>
  <si>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</si>
  <si>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</si>
  <si>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</si>
  <si>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</si>
  <si>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</si>
  <si>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</si>
  <si>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</si>
  <si>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</si>
  <si>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</si>
  <si>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</si>
  <si>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</si>
  <si>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</si>
  <si>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</si>
  <si>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</si>
  <si>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</si>
  <si>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</si>
  <si>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</si>
  <si>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</si>
  <si>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</si>
  <si>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</si>
  <si>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</si>
  <si>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</si>
  <si>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</si>
  <si>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</si>
  <si>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</si>
  <si>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</si>
  <si>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</si>
  <si>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</si>
  <si>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</si>
  <si>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</si>
  <si>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</si>
  <si>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</si>
  <si>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</si>
  <si>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</si>
  <si>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</si>
  <si>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</si>
  <si>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</si>
  <si>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</si>
  <si>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</si>
  <si>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</si>
  <si>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</si>
  <si>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</si>
  <si>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</si>
  <si>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</si>
  <si>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</si>
  <si>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</si>
  <si>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</si>
  <si>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</si>
  <si>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</si>
  <si>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</si>
  <si>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</si>
  <si>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</si>
  <si>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</si>
  <si>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</si>
  <si>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</si>
  <si>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</si>
  <si>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</si>
  <si>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</si>
  <si>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</si>
  <si>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</si>
  <si>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</si>
  <si>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</si>
  <si>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</si>
  <si>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</si>
  <si>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</si>
  <si>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</si>
  <si>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</si>
  <si>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</si>
  <si>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</si>
  <si>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</si>
  <si>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</si>
  <si>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</si>
  <si>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</si>
  <si>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</si>
  <si>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</si>
  <si>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</si>
  <si>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</si>
  <si>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</si>
  <si>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</si>
  <si>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</si>
  <si>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</si>
  <si>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</si>
  <si>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</si>
  <si>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</si>
  <si>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</si>
  <si>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</si>
  <si>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</si>
  <si>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</si>
  <si>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</si>
  <si>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</si>
  <si>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</si>
  <si>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</si>
  <si>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</si>
  <si>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</si>
  <si>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</si>
  <si>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</si>
  <si>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</si>
  <si>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</si>
  <si>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</si>
  <si>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</si>
  <si>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</si>
  <si>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</si>
  <si>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</si>
  <si>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</si>
  <si>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</si>
  <si>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</si>
  <si>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</si>
  <si>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</si>
  <si>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</si>
  <si>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</si>
  <si>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</si>
  <si>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</si>
  <si>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</si>
  <si>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</si>
  <si>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</si>
  <si>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</si>
  <si>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</si>
  <si>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</si>
  <si>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</si>
  <si>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</si>
  <si>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</si>
  <si>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</si>
  <si>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</si>
  <si>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</si>
  <si>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</si>
  <si>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</si>
  <si>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</si>
  <si>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</si>
  <si>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</si>
  <si>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</si>
  <si>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</si>
  <si>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</si>
  <si>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</si>
  <si>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</si>
  <si>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</si>
  <si>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</si>
  <si>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</si>
  <si>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</si>
  <si>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</si>
  <si>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</si>
  <si>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</si>
  <si>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</si>
  <si>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</si>
  <si>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</si>
  <si>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</si>
  <si>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</si>
  <si>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</si>
  <si>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</si>
  <si>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</si>
  <si>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</si>
  <si>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</si>
  <si>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</si>
  <si>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</si>
  <si>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</si>
  <si>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</si>
  <si>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</si>
  <si>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</si>
  <si>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</si>
  <si>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</si>
  <si>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</si>
  <si>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</si>
  <si>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</si>
  <si>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</si>
  <si>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</si>
  <si>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</si>
  <si>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</si>
  <si>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</si>
  <si>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</si>
  <si>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</si>
  <si>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</si>
  <si>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</si>
  <si>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</si>
  <si>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</si>
  <si>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</si>
  <si>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</si>
  <si>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</si>
  <si>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</si>
  <si>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</si>
  <si>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</si>
  <si>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</si>
  <si>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</si>
  <si>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</si>
  <si>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</si>
  <si>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</si>
  <si>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</si>
  <si>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</si>
  <si>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</si>
  <si>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</si>
  <si>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</si>
  <si>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</si>
  <si>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</si>
  <si>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</si>
  <si>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</si>
  <si>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</si>
  <si>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</si>
  <si>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</si>
  <si>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</si>
  <si>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</si>
  <si>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</si>
  <si>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</si>
  <si>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</si>
  <si>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</si>
  <si>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</si>
  <si>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</si>
  <si>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</si>
  <si>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</si>
  <si>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</si>
  <si>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</si>
  <si>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</si>
  <si>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</si>
  <si>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</si>
  <si>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</si>
  <si>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</si>
  <si>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</si>
  <si>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</si>
  <si>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</si>
  <si>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</si>
  <si>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</si>
  <si>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</si>
  <si>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</si>
  <si>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</si>
  <si>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</si>
  <si>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</si>
  <si>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</si>
  <si>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</si>
  <si>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</si>
  <si>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</si>
  <si>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</si>
  <si>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</si>
  <si>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</si>
  <si>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</si>
  <si>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</si>
  <si>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</si>
  <si>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</si>
  <si>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</si>
  <si>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</si>
  <si>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</si>
  <si>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</si>
  <si>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</si>
  <si>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</si>
  <si>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</si>
  <si>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</si>
  <si>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</si>
  <si>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</si>
  <si>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</si>
  <si>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</si>
  <si>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</si>
  <si>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</si>
  <si>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</si>
  <si>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</si>
  <si>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</si>
  <si>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</si>
  <si>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</si>
  <si>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</si>
  <si>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</si>
  <si>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</si>
  <si>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</si>
  <si>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</si>
  <si>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</si>
  <si>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</si>
  <si>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</si>
  <si>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</si>
  <si>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</si>
  <si>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</si>
  <si>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</si>
  <si>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</si>
  <si>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</si>
  <si>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</si>
  <si>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</si>
  <si>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</si>
  <si>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</si>
  <si>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</si>
  <si>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</si>
  <si>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</si>
  <si>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</si>
  <si>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</si>
  <si>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</si>
  <si>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</si>
  <si>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</si>
  <si>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</si>
  <si>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</si>
  <si>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</si>
  <si>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</si>
  <si>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</si>
  <si>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</si>
  <si>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</si>
  <si>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</si>
  <si>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</si>
  <si>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</si>
  <si>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</si>
  <si>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</si>
  <si>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</si>
  <si>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</si>
  <si>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</si>
  <si>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</si>
  <si>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</si>
  <si>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</si>
  <si>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</si>
  <si>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</si>
  <si>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</si>
  <si>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</si>
  <si>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</si>
  <si>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</si>
  <si>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</si>
  <si>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</si>
  <si>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</si>
  <si>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</si>
  <si>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</si>
  <si>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</si>
  <si>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</si>
  <si>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</si>
  <si>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</si>
  <si>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</si>
  <si>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</si>
  <si>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</si>
  <si>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</si>
  <si>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</si>
  <si>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</si>
  <si>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</si>
  <si>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</si>
  <si>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</si>
  <si>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</si>
  <si>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</si>
  <si>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</si>
  <si>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</si>
  <si>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</si>
  <si>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</si>
  <si>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</si>
  <si>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</si>
  <si>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</si>
  <si>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</si>
  <si>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</si>
  <si>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</si>
  <si>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</si>
  <si>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</si>
  <si>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</si>
  <si>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</si>
  <si>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</si>
  <si>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</si>
  <si>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</si>
  <si>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</si>
  <si>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</si>
  <si>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</si>
  <si>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</si>
  <si>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</si>
  <si>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</si>
  <si>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</si>
  <si>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</si>
  <si>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</si>
  <si>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</si>
  <si>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</si>
  <si>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</si>
  <si>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</si>
  <si>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</si>
  <si>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</si>
  <si>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</si>
  <si>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</si>
  <si>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</si>
  <si>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</si>
  <si>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</si>
  <si>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</si>
  <si>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</si>
  <si>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</si>
  <si>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</si>
  <si>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</si>
  <si>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</si>
  <si>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</si>
  <si>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</si>
  <si>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</si>
  <si>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</si>
  <si>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</si>
  <si>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</si>
  <si>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</si>
  <si>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</si>
  <si>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</si>
  <si>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</si>
  <si>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</si>
  <si>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</si>
  <si>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</si>
  <si>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</si>
  <si>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</si>
  <si>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</si>
  <si>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</si>
  <si>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</si>
  <si>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</si>
  <si>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</si>
  <si>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</si>
  <si>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</si>
  <si>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</si>
  <si>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</si>
  <si>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</si>
  <si>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</si>
  <si>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</si>
  <si>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</si>
  <si>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</si>
  <si>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</si>
  <si>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</si>
  <si>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</si>
  <si>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</si>
  <si>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</si>
  <si>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</si>
  <si>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</si>
  <si>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</si>
  <si>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</si>
  <si>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</si>
  <si>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</si>
  <si>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</si>
  <si>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</si>
  <si>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</si>
  <si>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</si>
  <si>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</si>
  <si>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</si>
  <si>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</si>
  <si>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</si>
  <si>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</si>
  <si>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</si>
  <si>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</si>
  <si>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</si>
  <si>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</si>
  <si>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</si>
  <si>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</si>
  <si>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</si>
  <si>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</si>
  <si>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</si>
  <si>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</si>
  <si>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</si>
  <si>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</si>
  <si>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</si>
  <si>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</si>
  <si>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</si>
  <si>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</si>
  <si>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</si>
  <si>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</si>
  <si>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</si>
  <si>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</si>
  <si>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</si>
  <si>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</si>
  <si>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</si>
  <si>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</si>
  <si>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</si>
  <si>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</si>
  <si>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</si>
  <si>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</si>
  <si>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</si>
  <si>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</si>
  <si>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</si>
  <si>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</si>
  <si>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</si>
  <si>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</si>
  <si>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</si>
  <si>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</si>
  <si>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</si>
  <si>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</si>
  <si>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</si>
  <si>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</si>
  <si>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</si>
  <si>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</si>
  <si>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</si>
  <si>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</si>
  <si>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</si>
  <si>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</si>
  <si>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</si>
  <si>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</si>
  <si>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</si>
  <si>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</si>
  <si>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</si>
  <si>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</si>
  <si>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</si>
  <si>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</si>
  <si>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</si>
  <si>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</si>
  <si>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</si>
  <si>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</si>
  <si>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</si>
  <si>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</si>
  <si>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</si>
  <si>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</si>
  <si>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</si>
  <si>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</si>
  <si>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</si>
  <si>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</si>
  <si>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</si>
  <si>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</si>
  <si>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</si>
  <si>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</si>
  <si>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</si>
  <si>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</si>
  <si>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</si>
  <si>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</si>
  <si>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</si>
  <si>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</si>
  <si>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</si>
  <si>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</si>
  <si>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</si>
  <si>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</si>
  <si>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</si>
  <si>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</si>
  <si>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</si>
  <si>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</si>
  <si>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</si>
  <si>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</si>
  <si>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</si>
  <si>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</si>
  <si>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</si>
  <si>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</si>
  <si>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</si>
  <si>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</si>
  <si>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</si>
  <si>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</si>
  <si>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</si>
  <si>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</si>
  <si>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</si>
  <si>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</si>
  <si>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</si>
  <si>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</si>
  <si>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</si>
  <si>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</si>
  <si>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</si>
  <si>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</si>
  <si>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</si>
  <si>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</si>
  <si>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</si>
  <si>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</si>
  <si>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</si>
  <si>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</si>
  <si>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</si>
  <si>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</si>
  <si>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</si>
  <si>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</si>
  <si>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</si>
  <si>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</si>
  <si>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</si>
  <si>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</si>
  <si>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</si>
  <si>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</si>
  <si>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</si>
  <si>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</si>
  <si>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</si>
  <si>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</si>
  <si>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</si>
  <si>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</si>
  <si>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</si>
  <si>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</si>
  <si>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</si>
  <si>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</si>
  <si>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</si>
  <si>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</si>
  <si>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</si>
  <si>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</si>
  <si>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</si>
  <si>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</si>
  <si>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</si>
  <si>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</si>
  <si>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</si>
  <si>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</si>
  <si>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</si>
  <si>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</si>
  <si>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</si>
  <si>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</si>
  <si>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</si>
  <si>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</si>
  <si>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</si>
  <si>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</si>
  <si>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</si>
  <si>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</si>
  <si>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</si>
  <si>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</si>
  <si>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</si>
  <si>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</si>
  <si>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</si>
  <si>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</si>
  <si>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</si>
  <si>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</si>
  <si>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</si>
  <si>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</si>
  <si>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</si>
  <si>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</si>
  <si>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</si>
  <si>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</si>
  <si>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</si>
  <si>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</si>
  <si>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</si>
  <si>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</si>
  <si>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</si>
  <si>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</si>
  <si>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</si>
  <si>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</si>
  <si>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</si>
  <si>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</si>
  <si>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</si>
  <si>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</si>
  <si>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</si>
  <si>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</si>
  <si>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</si>
  <si>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</si>
  <si>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</si>
  <si>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</si>
  <si>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</si>
  <si>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</si>
  <si>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</si>
  <si>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</si>
  <si>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</si>
  <si>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</si>
  <si>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</si>
  <si>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</si>
  <si>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</si>
  <si>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</si>
  <si>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</si>
  <si>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</si>
  <si>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</si>
  <si>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</si>
  <si>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</si>
  <si>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</si>
  <si>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</si>
  <si>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</si>
  <si>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</si>
  <si>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</si>
  <si>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</si>
  <si>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</si>
  <si>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</si>
  <si>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</si>
  <si>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</si>
  <si>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</si>
  <si>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</si>
  <si>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</si>
  <si>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</si>
  <si>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</si>
  <si>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</si>
  <si>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</si>
  <si>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</si>
  <si>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</si>
  <si>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</si>
  <si>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</si>
  <si>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</si>
  <si>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</si>
  <si>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</si>
  <si>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</si>
  <si>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</si>
  <si>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</si>
  <si>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</si>
  <si>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</si>
  <si>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</si>
  <si>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</si>
  <si>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</si>
  <si>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</si>
  <si>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</si>
  <si>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</si>
  <si>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</si>
  <si>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</si>
  <si>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</si>
  <si>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</si>
  <si>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</si>
  <si>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</si>
  <si>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</si>
  <si>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</si>
  <si>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</si>
  <si>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</si>
  <si>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</si>
  <si>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</si>
  <si>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</si>
  <si>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</si>
  <si>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</si>
  <si>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</si>
  <si>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</si>
  <si>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</si>
  <si>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</si>
  <si>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</si>
  <si>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</si>
  <si>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</si>
  <si>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</si>
  <si>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</si>
  <si>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</si>
  <si>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</si>
  <si>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</si>
  <si>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</si>
  <si>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</si>
  <si>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</si>
  <si>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</si>
  <si>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</si>
  <si>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</si>
  <si>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</si>
  <si>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</si>
  <si>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</si>
  <si>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</si>
  <si>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</si>
  <si>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</si>
  <si>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</si>
  <si>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</si>
  <si>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</si>
  <si>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</si>
  <si>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</si>
  <si>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</si>
  <si>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</si>
  <si>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</si>
  <si>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</si>
  <si>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</si>
  <si>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</si>
  <si>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</si>
  <si>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</si>
  <si>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</si>
  <si>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</si>
  <si>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</si>
  <si>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</si>
  <si>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</si>
  <si>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</si>
  <si>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</si>
  <si>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</si>
  <si>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</si>
  <si>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</si>
  <si>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</si>
  <si>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</si>
  <si>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</si>
  <si>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</si>
  <si>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</si>
  <si>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</si>
  <si>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</si>
  <si>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</si>
  <si>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</si>
  <si>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</si>
  <si>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</si>
  <si>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</si>
  <si>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</si>
  <si>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</si>
  <si>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</si>
  <si>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</si>
  <si>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</si>
  <si>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</si>
  <si>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</si>
  <si>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</si>
  <si>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</si>
  <si>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</si>
  <si>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</si>
  <si>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</si>
  <si>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</si>
  <si>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</si>
  <si>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</si>
  <si>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</si>
  <si>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</si>
  <si>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</si>
  <si>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</si>
  <si>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</si>
  <si>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</si>
  <si>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</si>
  <si>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</si>
  <si>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</si>
  <si>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</si>
  <si>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</si>
  <si>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</si>
  <si>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</si>
  <si>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</si>
  <si>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</si>
  <si>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</si>
  <si>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</si>
  <si>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</si>
  <si>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</si>
  <si>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</si>
  <si>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</si>
  <si>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</si>
  <si>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</si>
  <si>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</si>
  <si>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</si>
  <si>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</si>
  <si>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</si>
  <si>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</si>
  <si>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</si>
  <si>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</si>
  <si>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</si>
  <si>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</si>
  <si>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</si>
  <si>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</si>
  <si>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</si>
  <si>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</si>
  <si>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</si>
  <si>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</si>
  <si>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</si>
  <si>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</si>
  <si>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</si>
  <si>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</si>
  <si>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</si>
  <si>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</si>
  <si>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</si>
  <si>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</si>
  <si>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</si>
  <si>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</si>
  <si>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</si>
  <si>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</si>
  <si>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</si>
  <si>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</si>
  <si>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</si>
  <si>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</si>
  <si>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</si>
  <si>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</si>
  <si>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</si>
  <si>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</si>
  <si>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</si>
  <si>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</si>
  <si>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</si>
  <si>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</si>
  <si>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</si>
  <si>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</si>
  <si>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</si>
  <si>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</si>
  <si>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</si>
  <si>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</si>
  <si>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</si>
  <si>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</si>
  <si>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</si>
  <si>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</si>
  <si>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</si>
  <si>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</si>
  <si>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</si>
  <si>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</si>
  <si>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</si>
  <si>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</si>
  <si>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</si>
  <si>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</si>
  <si>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</si>
  <si>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</si>
  <si>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</si>
  <si>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</si>
  <si>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</si>
  <si>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</si>
  <si>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</si>
  <si>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</si>
  <si>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</si>
  <si>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</si>
  <si>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</si>
  <si>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</si>
  <si>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</si>
  <si>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</si>
  <si>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</si>
  <si>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</si>
  <si>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</si>
  <si>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</si>
  <si>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</si>
  <si>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</si>
  <si>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</si>
  <si>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</si>
  <si>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</si>
  <si>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</si>
  <si>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</si>
  <si>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</si>
  <si>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</si>
  <si>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</si>
  <si>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</si>
  <si>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</si>
  <si>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</si>
  <si>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</si>
  <si>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</si>
  <si>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</si>
  <si>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</si>
  <si>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</si>
  <si>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</si>
  <si>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</si>
  <si>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</si>
  <si>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</si>
  <si>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</si>
  <si>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</si>
  <si>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</si>
  <si>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</si>
  <si>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</si>
  <si>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</si>
  <si>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</si>
  <si>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</si>
  <si>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</si>
  <si>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</si>
  <si>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</si>
  <si>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</si>
  <si>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</si>
  <si>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</si>
  <si>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</si>
  <si>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</si>
  <si>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</si>
  <si>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</si>
  <si>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</si>
  <si>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</si>
  <si>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</si>
  <si>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</si>
  <si>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</si>
  <si>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</si>
  <si>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</si>
  <si>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</si>
  <si>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</si>
  <si>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</si>
  <si>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</si>
  <si>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</si>
  <si>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</si>
  <si>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</si>
  <si>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</si>
  <si>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</si>
  <si>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</si>
  <si>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</si>
  <si>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</si>
  <si>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</si>
  <si>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</si>
  <si>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</si>
  <si>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</si>
  <si>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</si>
  <si>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</si>
  <si>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</si>
  <si>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</si>
  <si>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</si>
  <si>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</si>
  <si>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</si>
  <si>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</si>
  <si>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</si>
  <si>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</si>
  <si>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</si>
  <si>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</si>
  <si>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</si>
  <si>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</si>
  <si>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</si>
  <si>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</si>
  <si>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</si>
  <si>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</si>
  <si>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</si>
  <si>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</si>
  <si>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</si>
  <si>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</si>
  <si>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</si>
  <si>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</si>
  <si>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</si>
  <si>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</si>
  <si>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</si>
  <si>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</si>
  <si>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</si>
  <si>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</si>
  <si>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</si>
  <si>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</si>
  <si>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</si>
  <si>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</si>
  <si>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</si>
  <si>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</si>
  <si>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</si>
  <si>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</si>
  <si>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</si>
  <si>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</si>
  <si>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</si>
  <si>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</si>
  <si>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</si>
  <si>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</si>
  <si>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</si>
  <si>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</si>
  <si>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</si>
  <si>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</si>
  <si>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</si>
  <si>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</si>
  <si>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</si>
  <si>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</si>
  <si>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</si>
  <si>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</si>
  <si>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</si>
  <si>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</si>
  <si>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</si>
  <si>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</si>
  <si>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</si>
  <si>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</si>
  <si>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</si>
  <si>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</si>
  <si>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</si>
  <si>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</si>
  <si>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</si>
  <si>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</si>
  <si>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</si>
  <si>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</si>
  <si>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</si>
  <si>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</si>
  <si>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</si>
  <si>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</si>
  <si>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</si>
  <si>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</si>
  <si>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</si>
  <si>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</si>
  <si>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</si>
  <si>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</si>
  <si>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</si>
  <si>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</si>
  <si>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</si>
  <si>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</si>
  <si>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</si>
  <si>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</si>
  <si>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</si>
  <si>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</si>
  <si>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</si>
  <si>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</si>
  <si>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</si>
  <si>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</si>
  <si>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</si>
  <si>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</si>
  <si>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</si>
  <si>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</si>
  <si>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</si>
  <si>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</si>
  <si>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</si>
  <si>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</si>
  <si>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</si>
  <si>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</si>
  <si>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</si>
  <si>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</si>
  <si>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</si>
  <si>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</si>
  <si>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</si>
  <si>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</si>
  <si>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</si>
  <si>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</si>
  <si>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</si>
  <si>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</si>
  <si>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</si>
  <si>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</si>
  <si>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</si>
  <si>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</si>
  <si>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</si>
  <si>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</si>
  <si>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</si>
  <si>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</si>
  <si>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</si>
  <si>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</si>
  <si>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</si>
  <si>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</si>
  <si>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</si>
  <si>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</si>
  <si>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</si>
  <si>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</si>
  <si>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</si>
  <si>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</si>
  <si>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</si>
  <si>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</si>
  <si>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</si>
  <si>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</si>
  <si>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</si>
  <si>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</si>
  <si>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</si>
  <si>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</si>
  <si>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</si>
  <si>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</si>
  <si>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</si>
  <si>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</si>
  <si>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</si>
  <si>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</si>
  <si>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</si>
  <si>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</si>
  <si>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</si>
  <si>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</si>
  <si>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</si>
  <si>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</si>
  <si>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</si>
  <si>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</si>
  <si>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</si>
  <si>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</si>
  <si>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</si>
  <si>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</si>
  <si>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</si>
  <si>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</si>
  <si>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</si>
  <si>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</si>
  <si>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</si>
  <si>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</si>
  <si>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</si>
  <si>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</si>
  <si>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</si>
  <si>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</si>
  <si>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</si>
  <si>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</si>
  <si>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</si>
  <si>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</si>
  <si>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</si>
  <si>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</si>
  <si>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</si>
  <si>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</si>
  <si>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</si>
  <si>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</si>
  <si>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</si>
  <si>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</si>
  <si>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</si>
  <si>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</si>
  <si>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</si>
  <si>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</si>
  <si>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</si>
  <si>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</si>
  <si>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</si>
  <si>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</si>
  <si>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</si>
  <si>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</si>
  <si>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</si>
  <si>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</si>
  <si>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</si>
  <si>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</si>
  <si>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</si>
  <si>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</si>
  <si>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</si>
  <si>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</si>
  <si>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</si>
  <si>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</si>
  <si>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</si>
  <si>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</si>
  <si>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</si>
  <si>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</si>
  <si>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</si>
  <si>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</si>
  <si>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</si>
  <si>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</si>
  <si>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</si>
  <si>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</si>
  <si>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</si>
  <si>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</si>
  <si>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</si>
  <si>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</si>
  <si>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</si>
  <si>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</si>
  <si>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</si>
  <si>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</si>
  <si>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</si>
  <si>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</si>
  <si>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</si>
  <si>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</si>
  <si>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</si>
  <si>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</si>
  <si>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</si>
  <si>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</si>
  <si>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</si>
  <si>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</si>
  <si>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</si>
  <si>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</si>
  <si>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</si>
  <si>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</si>
  <si>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</si>
  <si>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</si>
  <si>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</si>
  <si>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</si>
  <si>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</si>
  <si>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</si>
  <si>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</si>
  <si>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</si>
  <si>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</si>
  <si>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</si>
  <si>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</si>
  <si>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</si>
  <si>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</si>
  <si>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</si>
  <si>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</si>
  <si>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</si>
  <si>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</si>
  <si>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</si>
  <si>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</si>
  <si>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</si>
  <si>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</si>
  <si>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</si>
  <si>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</si>
  <si>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</si>
  <si>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</si>
  <si>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</si>
  <si>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</si>
  <si>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</si>
  <si>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</si>
  <si>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</si>
  <si>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</si>
  <si>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</si>
  <si>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</si>
  <si>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</si>
  <si>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</si>
  <si>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</si>
  <si>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</si>
  <si>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</si>
  <si>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</si>
  <si>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</si>
  <si>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</si>
  <si>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</si>
  <si>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</si>
  <si>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</si>
  <si>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</si>
  <si>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</si>
  <si>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</si>
  <si>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</si>
  <si>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</si>
  <si>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</si>
  <si>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</si>
  <si>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</si>
  <si>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</si>
  <si>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</si>
  <si>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</si>
  <si>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</si>
  <si>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</si>
  <si>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</si>
  <si>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</si>
  <si>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</si>
  <si>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</si>
  <si>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</si>
  <si>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</si>
  <si>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</si>
  <si>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</si>
  <si>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</si>
  <si>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</si>
  <si>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</si>
  <si>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</si>
  <si>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</si>
  <si>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</si>
  <si>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</si>
  <si>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</si>
  <si>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</si>
  <si>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</si>
  <si>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</si>
  <si>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</si>
  <si>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</si>
  <si>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</si>
  <si>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</si>
  <si>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</si>
  <si>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</si>
  <si>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</si>
  <si>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</si>
  <si>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</si>
  <si>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</si>
  <si>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</si>
  <si>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</si>
  <si>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</si>
  <si>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</si>
  <si>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</si>
  <si>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</si>
  <si>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</si>
  <si>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</si>
  <si>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</si>
  <si>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</si>
  <si>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</si>
  <si>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</si>
  <si>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</si>
  <si>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</si>
  <si>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</si>
  <si>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</si>
  <si>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</si>
  <si>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</si>
  <si>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</si>
  <si>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</si>
  <si>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</si>
  <si>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</si>
  <si>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</si>
  <si>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</si>
  <si>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</si>
  <si>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</si>
  <si>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</si>
  <si>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</si>
  <si>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</si>
  <si>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</si>
  <si>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</si>
  <si>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</si>
  <si>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</si>
  <si>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</si>
  <si>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</si>
  <si>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</si>
  <si>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</si>
  <si>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</si>
  <si>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</si>
  <si>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</si>
  <si>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</si>
  <si>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</si>
  <si>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</si>
  <si>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</si>
  <si>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</si>
  <si>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</si>
  <si>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</si>
  <si>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</si>
  <si>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</si>
  <si>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</si>
  <si>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</si>
  <si>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</si>
  <si>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</si>
  <si>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</si>
  <si>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</si>
  <si>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</si>
  <si>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</si>
  <si>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</si>
  <si>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</si>
  <si>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</si>
  <si>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</si>
  <si>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</si>
  <si>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</si>
  <si>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</si>
  <si>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</si>
  <si>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</si>
  <si>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</si>
  <si>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</si>
  <si>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</si>
  <si>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</si>
  <si>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</si>
  <si>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</si>
  <si>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</si>
  <si>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</si>
  <si>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</si>
  <si>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</si>
  <si>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</si>
  <si>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</si>
  <si>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</si>
  <si>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</si>
  <si>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</si>
  <si>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</si>
  <si>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</si>
  <si>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</si>
  <si>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</si>
  <si>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</si>
  <si>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</si>
  <si>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</si>
  <si>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</si>
  <si>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</si>
  <si>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</si>
  <si>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</si>
  <si>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</si>
  <si>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</si>
  <si>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</si>
  <si>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</si>
  <si>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</si>
  <si>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</si>
  <si>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</si>
  <si>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</si>
  <si>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</si>
  <si>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</si>
  <si>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</si>
  <si>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</si>
  <si>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</si>
  <si>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</si>
  <si>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</si>
  <si>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</si>
  <si>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</si>
  <si>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</si>
  <si>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</si>
  <si>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</si>
  <si>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</si>
  <si>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</si>
  <si>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</si>
  <si>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</si>
  <si>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</si>
  <si>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</si>
  <si>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</si>
  <si>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</si>
  <si>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</si>
  <si>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</si>
  <si>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</si>
  <si>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</si>
  <si>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</si>
  <si>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</si>
  <si>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</si>
  <si>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</si>
  <si>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</si>
  <si>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</si>
  <si>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</si>
  <si>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</si>
  <si>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</si>
  <si>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</si>
  <si>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</si>
  <si>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</si>
  <si>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</si>
  <si>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</si>
  <si>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</si>
  <si>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</si>
  <si>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</si>
  <si>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</si>
  <si>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</si>
  <si>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</si>
  <si>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</si>
  <si>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</si>
  <si>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</si>
  <si>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</si>
  <si>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</si>
  <si>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</si>
  <si>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</si>
  <si>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</si>
  <si>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</si>
  <si>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</si>
  <si>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</si>
  <si>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</si>
  <si>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</si>
  <si>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</si>
  <si>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</si>
  <si>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</si>
  <si>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</si>
  <si>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</si>
  <si>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</si>
  <si>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</si>
  <si>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</si>
  <si>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</si>
  <si>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</si>
  <si>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</si>
  <si>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</si>
  <si>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</si>
  <si>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</si>
  <si>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</si>
  <si>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</si>
  <si>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</si>
  <si>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</si>
  <si>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</si>
  <si>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</si>
  <si>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</si>
  <si>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</si>
  <si>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</si>
  <si>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</si>
  <si>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</si>
  <si>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</si>
  <si>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</si>
  <si>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</si>
  <si>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</si>
  <si>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</si>
  <si>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</si>
  <si>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</si>
  <si>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</si>
  <si>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</si>
  <si>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</si>
  <si>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</si>
  <si>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</si>
  <si>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</si>
  <si>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</si>
  <si>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</si>
  <si>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</si>
  <si>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</si>
  <si>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</si>
  <si>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</si>
  <si>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</si>
  <si>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</si>
  <si>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</si>
  <si>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</si>
  <si>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</si>
  <si>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</si>
  <si>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</si>
  <si>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</si>
  <si>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</si>
  <si>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</si>
  <si>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</si>
  <si>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</si>
  <si>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</si>
  <si>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</si>
  <si>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</si>
  <si>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</si>
  <si>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</si>
  <si>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</si>
  <si>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</si>
  <si>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</si>
  <si>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</si>
  <si>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</si>
  <si>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</si>
  <si>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</si>
  <si>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</si>
  <si>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</si>
  <si>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</si>
  <si>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</si>
  <si>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</si>
  <si>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</si>
  <si>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</si>
  <si>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</si>
  <si>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</si>
  <si>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</si>
  <si>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</si>
  <si>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</si>
  <si>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</si>
  <si>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</si>
  <si>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</si>
  <si>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</si>
  <si>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</si>
  <si>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</si>
  <si>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</si>
  <si>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</si>
  <si>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</si>
  <si>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</si>
  <si>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</si>
  <si>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</si>
  <si>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</si>
  <si>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</si>
  <si>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</si>
  <si>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</si>
  <si>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</si>
  <si>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</si>
  <si>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</si>
  <si>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</si>
  <si>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</si>
  <si>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</si>
  <si>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</si>
  <si>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</si>
  <si>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</si>
  <si>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</si>
  <si>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</si>
  <si>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</si>
  <si>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</si>
  <si>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</si>
  <si>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</si>
  <si>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</si>
  <si>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</si>
  <si>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</si>
  <si>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</si>
  <si>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</si>
  <si>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</si>
  <si>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</si>
  <si>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</si>
  <si>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</si>
  <si>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</si>
  <si>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</si>
  <si>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</si>
  <si>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</si>
  <si>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</si>
  <si>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</si>
  <si>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</si>
  <si>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</si>
  <si>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</si>
  <si>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</si>
  <si>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</si>
  <si>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</si>
  <si>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</si>
  <si>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</si>
  <si>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</si>
  <si>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</si>
  <si>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</si>
  <si>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</si>
  <si>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</si>
  <si>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</si>
  <si>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</si>
  <si>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</si>
  <si>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</si>
  <si>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</si>
  <si>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</si>
  <si>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</si>
  <si>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</si>
  <si>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</si>
  <si>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</si>
  <si>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</si>
  <si>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</si>
  <si>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</si>
  <si>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</si>
  <si>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</si>
  <si>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</si>
  <si>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</si>
  <si>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</si>
  <si>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</si>
  <si>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</si>
  <si>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</si>
  <si>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</si>
  <si>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</si>
  <si>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</si>
  <si>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</si>
  <si>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</si>
  <si>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</si>
  <si>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</si>
  <si>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</si>
  <si>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</si>
  <si>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</si>
  <si>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</si>
  <si>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</si>
  <si>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</si>
  <si>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</si>
  <si>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</si>
  <si>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</si>
  <si>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</si>
  <si>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</si>
  <si>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</si>
  <si>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</si>
  <si>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</si>
  <si>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</si>
  <si>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</si>
  <si>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</si>
  <si>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</si>
  <si>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</si>
  <si>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</si>
  <si>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</si>
  <si>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</si>
  <si>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</si>
  <si>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</si>
  <si>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</si>
  <si>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</si>
  <si>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</si>
  <si>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</si>
  <si>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</si>
  <si>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</si>
  <si>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</si>
  <si>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</si>
  <si>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</si>
  <si>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</si>
  <si>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</si>
  <si>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</si>
  <si>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</si>
  <si>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</si>
  <si>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</si>
  <si>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</si>
  <si>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</si>
  <si>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</si>
  <si>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</si>
  <si>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</si>
  <si>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</si>
  <si>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</si>
  <si>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</si>
  <si>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</si>
  <si>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</si>
  <si>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</si>
  <si>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</si>
  <si>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</si>
  <si>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</si>
  <si>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</si>
  <si>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</si>
  <si>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</si>
  <si>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</si>
  <si>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</si>
  <si>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</si>
  <si>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</si>
  <si>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</si>
  <si>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</si>
  <si>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</si>
  <si>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</si>
  <si>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</si>
  <si>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</si>
  <si>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</si>
  <si>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</si>
  <si>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</si>
  <si>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</si>
  <si>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</si>
  <si>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</si>
  <si>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</si>
  <si>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</si>
  <si>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</si>
  <si>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</si>
  <si>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</si>
  <si>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</si>
  <si>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</si>
  <si>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</si>
  <si>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</si>
  <si>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</si>
  <si>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</si>
  <si>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</si>
  <si>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</si>
  <si>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</si>
  <si>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</si>
  <si>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</si>
  <si>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</si>
  <si>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</si>
  <si>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</si>
  <si>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</si>
  <si>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</si>
  <si>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</si>
  <si>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</si>
  <si>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</si>
  <si>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</si>
  <si>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</si>
  <si>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</si>
  <si>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</si>
  <si>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</si>
  <si>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</si>
  <si>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</si>
  <si>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</si>
  <si>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</si>
  <si>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</si>
  <si>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</si>
  <si>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</si>
  <si>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</si>
  <si>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</si>
  <si>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</si>
  <si>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</si>
  <si>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</si>
  <si>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</si>
  <si>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</si>
  <si>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</si>
  <si>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</si>
  <si>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</si>
  <si>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</si>
  <si>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</si>
  <si>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</si>
  <si>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</si>
  <si>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</si>
  <si>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</si>
  <si>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</si>
  <si>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</si>
  <si>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</si>
  <si>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</si>
  <si>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</si>
  <si>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</si>
  <si>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</si>
  <si>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</si>
  <si>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</si>
  <si>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</si>
  <si>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</si>
  <si>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</si>
  <si>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</si>
  <si>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</si>
  <si>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</si>
  <si>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</si>
  <si>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</si>
  <si>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</si>
  <si>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</si>
  <si>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</si>
  <si>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</si>
  <si>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</si>
  <si>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</si>
  <si>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</si>
  <si>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</si>
  <si>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</si>
  <si>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</si>
  <si>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</si>
  <si>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</si>
  <si>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</si>
  <si>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</si>
  <si>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</si>
  <si>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</si>
  <si>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</si>
  <si>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</si>
  <si>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</si>
  <si>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</si>
  <si>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</si>
  <si>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</si>
  <si>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</si>
  <si>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</si>
  <si>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</si>
  <si>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</si>
  <si>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</si>
  <si>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</si>
  <si>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</si>
  <si>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</si>
  <si>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</si>
  <si>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</si>
  <si>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</si>
  <si>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</si>
  <si>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</si>
  <si>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</si>
  <si>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</si>
  <si>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</si>
  <si>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</si>
  <si>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</si>
  <si>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</si>
  <si>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</si>
  <si>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</si>
  <si>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</si>
  <si>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</si>
  <si>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</si>
  <si>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</si>
  <si>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</si>
  <si>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</si>
  <si>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</si>
  <si>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</si>
  <si>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</si>
  <si>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</si>
  <si>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</si>
  <si>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</si>
  <si>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</si>
  <si>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</si>
  <si>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</si>
  <si>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</si>
  <si>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</si>
  <si>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</si>
  <si>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</si>
  <si>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</si>
  <si>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</si>
  <si>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</si>
  <si>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</si>
  <si>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</si>
  <si>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</si>
  <si>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</si>
  <si>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</si>
  <si>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</si>
  <si>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</si>
  <si>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</si>
  <si>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</si>
  <si>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</si>
  <si>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</si>
  <si>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</si>
  <si>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</si>
  <si>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</si>
  <si>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</si>
  <si>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</si>
  <si>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</si>
  <si>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</si>
  <si>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</si>
  <si>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</si>
  <si>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</si>
  <si>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</si>
  <si>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</si>
  <si>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</si>
  <si>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</si>
  <si>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</si>
  <si>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</si>
  <si>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</si>
  <si>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</si>
  <si>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</si>
  <si>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</si>
  <si>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</si>
  <si>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</si>
  <si>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</si>
  <si>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</si>
  <si>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</si>
  <si>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</si>
  <si>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</si>
  <si>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</si>
  <si>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</si>
  <si>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</si>
  <si>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</si>
  <si>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</si>
  <si>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</si>
  <si>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</si>
  <si>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</si>
  <si>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</si>
  <si>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</si>
  <si>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</si>
  <si>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</si>
  <si>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</si>
  <si>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</si>
  <si>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</si>
  <si>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</si>
  <si>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</si>
  <si>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</si>
  <si>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</si>
  <si>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</si>
  <si>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</si>
  <si>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</si>
  <si>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</si>
  <si>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</si>
  <si>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</si>
  <si>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</si>
  <si>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</si>
  <si>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</si>
  <si>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</si>
  <si>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</si>
  <si>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</si>
  <si>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</si>
  <si>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</si>
  <si>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</si>
  <si>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</si>
  <si>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</si>
  <si>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</si>
  <si>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</si>
  <si>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</si>
  <si>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</si>
  <si>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</si>
  <si>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</si>
  <si>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</si>
  <si>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</si>
  <si>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</si>
  <si>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</si>
  <si>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</si>
  <si>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</si>
  <si>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</si>
  <si>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</si>
  <si>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</si>
  <si>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</si>
  <si>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</si>
  <si>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</si>
  <si>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</si>
  <si>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</si>
  <si>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</si>
  <si>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</si>
  <si>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</si>
  <si>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</si>
  <si>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</si>
  <si>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</si>
  <si>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</si>
  <si>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</si>
  <si>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</si>
  <si>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</si>
  <si>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</si>
  <si>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</si>
  <si>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</si>
  <si>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</si>
  <si>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</si>
  <si>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</si>
  <si>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</si>
  <si>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</si>
  <si>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</si>
  <si>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</si>
  <si>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</si>
  <si>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</si>
  <si>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</si>
  <si>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</si>
  <si>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</si>
  <si>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</si>
  <si>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</si>
  <si>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</si>
  <si>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</si>
  <si>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</si>
  <si>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</si>
  <si>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</si>
  <si>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</si>
  <si>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</si>
  <si>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</si>
  <si>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</si>
  <si>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</si>
  <si>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</si>
  <si>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</si>
  <si>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</si>
  <si>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</si>
  <si>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</si>
  <si>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</si>
  <si>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</si>
  <si>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</si>
  <si>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</si>
  <si>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</si>
  <si>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</si>
  <si>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</si>
  <si>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</si>
  <si>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</si>
  <si>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</si>
  <si>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</si>
  <si>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</si>
  <si>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</si>
  <si>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</si>
  <si>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</si>
  <si>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</si>
  <si>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</si>
  <si>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</si>
  <si>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</si>
  <si>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</si>
  <si>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</si>
  <si>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</si>
  <si>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</si>
  <si>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</si>
  <si>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</si>
  <si>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</si>
  <si>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</si>
  <si>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</si>
  <si>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</si>
  <si>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</si>
  <si>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</si>
  <si>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</si>
  <si>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</si>
  <si>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</si>
  <si>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</si>
  <si>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</si>
  <si>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</si>
  <si>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</si>
  <si>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</si>
  <si>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</si>
  <si>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</si>
  <si>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</si>
  <si>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</si>
  <si>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</si>
  <si>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</si>
  <si>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</si>
  <si>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</si>
  <si>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</si>
  <si>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</si>
  <si>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</si>
  <si>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</si>
  <si>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</si>
  <si>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</si>
  <si>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</si>
  <si>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</si>
  <si>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</si>
  <si>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</si>
  <si>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</si>
  <si>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</si>
  <si>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</si>
  <si>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</si>
  <si>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</si>
  <si>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</si>
  <si>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</si>
  <si>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</si>
  <si>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</si>
  <si>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</si>
  <si>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</si>
  <si>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</si>
  <si>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</si>
  <si>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</si>
  <si>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</si>
  <si>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</si>
  <si>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</si>
  <si>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</si>
  <si>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</si>
  <si>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</si>
  <si>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</si>
  <si>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</si>
  <si>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</si>
  <si>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</si>
  <si>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</si>
  <si>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</si>
  <si>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</si>
  <si>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</si>
  <si>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</si>
  <si>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</si>
  <si>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</si>
  <si>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</si>
  <si>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</si>
  <si>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</si>
  <si>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</si>
  <si>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</si>
  <si>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</si>
  <si>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</si>
  <si>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</si>
  <si>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</si>
  <si>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</si>
  <si>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</si>
  <si>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</si>
  <si>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</si>
  <si>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</si>
  <si>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</si>
  <si>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</si>
  <si>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</si>
  <si>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</si>
  <si>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</si>
  <si>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</si>
  <si>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</si>
  <si>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</si>
  <si>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</si>
  <si>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</si>
  <si>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</si>
  <si>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</si>
  <si>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</si>
  <si>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</si>
  <si>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</si>
  <si>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</si>
  <si>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</si>
  <si>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</si>
  <si>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</si>
  <si>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</si>
  <si>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</si>
  <si>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</si>
  <si>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</si>
  <si>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</si>
  <si>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</si>
  <si>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</si>
  <si>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</si>
  <si>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</si>
  <si>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</si>
  <si>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</si>
  <si>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</si>
  <si>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</si>
  <si>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</si>
  <si>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</si>
  <si>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</si>
  <si>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</si>
  <si>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</si>
  <si>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</si>
  <si>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</si>
  <si>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</si>
  <si>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</si>
  <si>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</si>
  <si>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</si>
  <si>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</si>
  <si>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</si>
  <si>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</si>
  <si>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</si>
  <si>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</si>
  <si>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</si>
  <si>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</si>
  <si>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</si>
  <si>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</si>
  <si>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</si>
  <si>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</si>
  <si>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</si>
  <si>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</si>
  <si>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</si>
  <si>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</si>
  <si>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</si>
  <si>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</si>
  <si>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</si>
  <si>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</si>
  <si>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</si>
  <si>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</si>
  <si>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</si>
  <si>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</si>
  <si>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</si>
  <si>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</si>
  <si>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</si>
  <si>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</si>
  <si>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</si>
  <si>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</si>
  <si>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</si>
  <si>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</si>
  <si>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</si>
  <si>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</si>
  <si>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</si>
  <si>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</si>
  <si>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</si>
  <si>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</si>
  <si>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</si>
  <si>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</si>
  <si>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</si>
  <si>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</si>
  <si>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</si>
  <si>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</si>
  <si>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</si>
  <si>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</si>
  <si>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</si>
  <si>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</si>
  <si>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</si>
  <si>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</si>
  <si>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</si>
  <si>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</si>
  <si>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</si>
  <si>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</si>
  <si>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</si>
  <si>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</si>
  <si>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</si>
  <si>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</si>
  <si>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</si>
  <si>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</si>
  <si>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</si>
  <si>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</si>
  <si>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</si>
  <si>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</si>
  <si>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</si>
  <si>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</si>
  <si>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</si>
  <si>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</si>
  <si>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</si>
  <si>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</si>
  <si>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</si>
  <si>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</si>
  <si>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</si>
  <si>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</si>
  <si>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</si>
  <si>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</si>
  <si>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</si>
  <si>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</si>
  <si>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</si>
  <si>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</si>
  <si>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</si>
  <si>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</si>
  <si>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</si>
  <si>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</si>
  <si>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</si>
  <si>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</si>
  <si>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</si>
  <si>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</si>
  <si>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</si>
  <si>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</si>
  <si>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</si>
  <si>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</si>
  <si>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</si>
  <si>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</si>
  <si>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</si>
  <si>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</si>
  <si>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</si>
  <si>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</si>
  <si>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</si>
  <si>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</si>
  <si>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</si>
  <si>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</si>
  <si>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</si>
  <si>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</si>
  <si>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</si>
  <si>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</si>
  <si>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</si>
  <si>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</si>
  <si>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</si>
  <si>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</si>
  <si>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</si>
  <si>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</si>
  <si>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</si>
  <si>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</si>
  <si>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</si>
  <si>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</si>
  <si>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</si>
  <si>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</si>
  <si>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</si>
  <si>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</si>
  <si>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</si>
  <si>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</si>
  <si>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</si>
  <si>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</si>
  <si>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</si>
  <si>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</si>
  <si>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</si>
  <si>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</si>
  <si>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</si>
  <si>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</si>
  <si>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</si>
  <si>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</si>
  <si>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</si>
  <si>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</si>
  <si>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</si>
  <si>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</si>
  <si>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</si>
  <si>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</si>
  <si>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</si>
  <si>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</si>
  <si>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</si>
  <si>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</si>
  <si>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</si>
  <si>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</si>
  <si>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</si>
  <si>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</si>
  <si>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</si>
  <si>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</si>
  <si>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</si>
  <si>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</si>
  <si>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</si>
  <si>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</si>
  <si>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</si>
  <si>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</si>
  <si>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</si>
  <si>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</si>
  <si>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</si>
  <si>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</si>
  <si>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</si>
  <si>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</si>
  <si>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</si>
  <si>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</si>
  <si>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</si>
  <si>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</si>
  <si>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</si>
  <si>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</si>
  <si>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</si>
  <si>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</si>
  <si>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</si>
  <si>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</si>
  <si>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</si>
  <si>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</si>
  <si>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</si>
  <si>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</si>
  <si>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</si>
  <si>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</si>
  <si>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</si>
  <si>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</si>
  <si>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</si>
  <si>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</si>
  <si>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</si>
  <si>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</si>
  <si>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</si>
  <si>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</si>
  <si>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</si>
  <si>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</si>
  <si>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</si>
  <si>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</si>
  <si>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</si>
  <si>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</si>
  <si>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</si>
  <si>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</si>
  <si>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</si>
  <si>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</si>
  <si>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</si>
  <si>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</si>
  <si>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</si>
  <si>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</si>
  <si>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</si>
  <si>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</si>
  <si>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</si>
  <si>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</si>
  <si>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</si>
  <si>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</si>
  <si>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</si>
  <si>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</si>
  <si>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</si>
  <si>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</si>
  <si>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</si>
  <si>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</si>
  <si>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</si>
  <si>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</si>
  <si>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</si>
  <si>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</si>
  <si>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</si>
  <si>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</si>
  <si>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</si>
  <si>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</si>
  <si>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</si>
  <si>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</si>
  <si>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</si>
  <si>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</si>
  <si>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</si>
  <si>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</si>
  <si>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</si>
  <si>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</si>
  <si>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</si>
  <si>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</si>
  <si>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</si>
  <si>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</si>
  <si>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</si>
  <si>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</si>
  <si>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</si>
  <si>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</si>
  <si>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</si>
  <si>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</si>
  <si>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</si>
  <si>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</si>
  <si>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</si>
  <si>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</si>
  <si>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</si>
  <si>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</si>
  <si>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</si>
  <si>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</si>
  <si>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</si>
  <si>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</si>
  <si>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</si>
  <si>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</si>
  <si>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</si>
  <si>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</si>
  <si>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</si>
  <si>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</si>
  <si>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</si>
  <si>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</si>
  <si>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</si>
  <si>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</si>
  <si>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</si>
  <si>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</si>
  <si>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</si>
  <si>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</si>
  <si>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</si>
  <si>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</si>
  <si>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</si>
  <si>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</si>
  <si>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</si>
  <si>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</si>
  <si>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</si>
  <si>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</si>
  <si>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</si>
  <si>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</si>
  <si>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</si>
  <si>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</si>
  <si>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</si>
  <si>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</si>
  <si>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</si>
  <si>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</si>
  <si>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</si>
  <si>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</si>
  <si>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</si>
  <si>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</si>
  <si>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</si>
  <si>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</si>
  <si>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</si>
  <si>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</si>
  <si>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</si>
  <si>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</si>
  <si>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</si>
  <si>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</si>
  <si>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</si>
  <si>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</si>
  <si>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</si>
  <si>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</si>
  <si>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</si>
  <si>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</si>
  <si>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</si>
  <si>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</si>
  <si>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</si>
  <si>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</si>
  <si>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</si>
  <si>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</si>
  <si>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</si>
  <si>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</si>
  <si>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</si>
  <si>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</si>
  <si>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</si>
  <si>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</si>
  <si>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</si>
  <si>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</si>
  <si>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</si>
  <si>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</si>
  <si>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</si>
  <si>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</si>
  <si>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</si>
  <si>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</si>
  <si>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</si>
  <si>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</si>
  <si>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</si>
  <si>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</si>
  <si>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</si>
  <si>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</si>
  <si>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</si>
  <si>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</si>
  <si>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</si>
  <si>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</si>
  <si>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</si>
  <si>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</si>
  <si>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</si>
  <si>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</si>
  <si>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</si>
  <si>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</si>
  <si>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</si>
  <si>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</si>
  <si>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</si>
  <si>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</si>
  <si>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</si>
  <si>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</si>
  <si>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</si>
  <si>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</si>
  <si>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</si>
  <si>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</si>
  <si>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</si>
  <si>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</si>
  <si>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</si>
  <si>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</si>
  <si>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</si>
  <si>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</si>
  <si>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</si>
  <si>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</si>
  <si>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</si>
  <si>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</si>
  <si>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</si>
  <si>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</si>
  <si>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</si>
  <si>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</si>
  <si>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</si>
  <si>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</si>
  <si>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</si>
  <si>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</si>
  <si>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</si>
  <si>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</si>
  <si>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</si>
  <si>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</si>
  <si>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</si>
  <si>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</si>
  <si>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</si>
  <si>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</si>
  <si>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</si>
  <si>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</si>
  <si>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</si>
  <si>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</si>
  <si>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</si>
  <si>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</si>
  <si>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</si>
  <si>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</si>
  <si>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</si>
  <si>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</si>
  <si>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</si>
  <si>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</si>
  <si>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</si>
  <si>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</si>
  <si>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</si>
  <si>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</si>
  <si>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</si>
  <si>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</si>
  <si>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</si>
  <si>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</si>
  <si>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</si>
  <si>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</si>
  <si>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</si>
  <si>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</si>
  <si>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</si>
  <si>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</si>
  <si>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</si>
  <si>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</si>
  <si>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</si>
  <si>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</si>
  <si>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</si>
  <si>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</si>
  <si>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</si>
  <si>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</si>
  <si>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</si>
  <si>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</si>
  <si>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</si>
  <si>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</si>
  <si>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</si>
  <si>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</si>
  <si>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</si>
  <si>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</si>
  <si>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</si>
  <si>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</si>
  <si>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</si>
  <si>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</si>
  <si>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</si>
  <si>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</si>
  <si>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</si>
  <si>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</si>
  <si>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</si>
  <si>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</si>
  <si>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</si>
  <si>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</si>
  <si>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</si>
  <si>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</si>
  <si>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</si>
  <si>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</si>
  <si>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</si>
  <si>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</si>
  <si>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</si>
  <si>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</si>
  <si>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</si>
  <si>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</si>
  <si>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</si>
  <si>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</si>
  <si>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</si>
  <si>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</si>
  <si>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</si>
  <si>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</si>
  <si>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</si>
  <si>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</si>
  <si>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</si>
  <si>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</si>
  <si>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</si>
  <si>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</si>
  <si>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</si>
  <si>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</si>
  <si>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</si>
  <si>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</si>
  <si>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</si>
  <si>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</si>
  <si>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</si>
  <si>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</si>
  <si>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</si>
  <si>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</si>
  <si>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</si>
  <si>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</si>
  <si>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</si>
  <si>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</si>
  <si>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</si>
  <si>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</si>
  <si>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</si>
  <si>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</si>
  <si>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</si>
  <si>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</si>
  <si>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</si>
  <si>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</si>
  <si>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</si>
  <si>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</si>
  <si>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</si>
  <si>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</si>
  <si>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</si>
  <si>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</si>
  <si>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</si>
  <si>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</si>
  <si>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</si>
  <si>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</si>
  <si>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</si>
  <si>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</si>
  <si>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</si>
  <si>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</si>
  <si>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</si>
  <si>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</si>
  <si>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</si>
  <si>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</si>
  <si>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</si>
  <si>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</si>
  <si>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</si>
  <si>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</si>
  <si>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</si>
  <si>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</si>
  <si>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</si>
  <si>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</si>
  <si>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</si>
  <si>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</si>
  <si>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</si>
  <si>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</si>
  <si>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</si>
  <si>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</si>
  <si>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</si>
  <si>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</si>
  <si>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</si>
  <si>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</si>
  <si>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</si>
  <si>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</si>
  <si>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</si>
  <si>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</si>
  <si>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</si>
  <si>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</si>
  <si>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</si>
  <si>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</si>
  <si>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</si>
  <si>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</si>
  <si>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</si>
  <si>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</si>
  <si>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</si>
  <si>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</si>
  <si>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</si>
  <si>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</si>
  <si>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</si>
  <si>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</si>
  <si>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</si>
  <si>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</si>
  <si>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</si>
  <si>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</si>
  <si>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</si>
  <si>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</si>
  <si>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</si>
  <si>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</si>
  <si>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</si>
  <si>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</si>
  <si>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</si>
  <si>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</si>
  <si>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</si>
  <si>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</si>
  <si>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</si>
  <si>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</si>
  <si>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</si>
  <si>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</si>
  <si>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</si>
  <si>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</si>
  <si>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</si>
  <si>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</si>
  <si>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</si>
  <si>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</si>
  <si>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</si>
  <si>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</si>
  <si>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</si>
  <si>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</si>
  <si>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</si>
  <si>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</si>
  <si>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</si>
  <si>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</si>
  <si>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</si>
  <si>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</si>
  <si>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</si>
  <si>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</si>
  <si>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</si>
  <si>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</si>
  <si>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</si>
  <si>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</si>
  <si>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</si>
  <si>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</si>
  <si>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</si>
  <si>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</si>
  <si>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</si>
  <si>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</si>
  <si>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</si>
  <si>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</si>
  <si>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</si>
  <si>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</si>
  <si>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</si>
  <si>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</si>
  <si>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</si>
  <si>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</si>
  <si>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</si>
  <si>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</si>
  <si>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</si>
  <si>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</si>
  <si>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</si>
  <si>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</si>
  <si>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</si>
  <si>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</si>
  <si>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</si>
  <si>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</si>
  <si>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</si>
  <si>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</si>
  <si>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</si>
  <si>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</si>
  <si>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</si>
  <si>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</si>
  <si>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</si>
  <si>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</si>
  <si>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</si>
  <si>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</si>
  <si>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</si>
  <si>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</si>
  <si>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</si>
  <si>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</si>
  <si>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</si>
  <si>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</si>
  <si>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</si>
  <si>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</si>
  <si>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</si>
  <si>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</si>
  <si>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</si>
  <si>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</si>
  <si>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</si>
  <si>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</si>
  <si>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</si>
  <si>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</si>
  <si>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</si>
  <si>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</si>
  <si>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</si>
  <si>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</si>
  <si>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</si>
  <si>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</si>
  <si>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</si>
  <si>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</si>
  <si>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</si>
  <si>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</si>
  <si>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</si>
  <si>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</si>
  <si>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</si>
  <si>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</si>
  <si>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</si>
  <si>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</si>
  <si>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</si>
  <si>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</si>
  <si>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</si>
  <si>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</si>
  <si>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</si>
  <si>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</si>
  <si>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</si>
  <si>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</si>
  <si>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</si>
  <si>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</si>
  <si>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</si>
  <si>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</si>
  <si>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</si>
  <si>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</si>
  <si>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</si>
  <si>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</si>
  <si>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</si>
  <si>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</si>
  <si>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</si>
  <si>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</si>
  <si>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</si>
  <si>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</si>
  <si>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</si>
  <si>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</si>
  <si>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</si>
  <si>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</si>
  <si>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</si>
  <si>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</si>
  <si>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</si>
  <si>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</si>
  <si>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</si>
  <si>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</si>
  <si>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</si>
  <si>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</si>
  <si>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</si>
  <si>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</si>
  <si>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</si>
  <si>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</si>
  <si>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</si>
  <si>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</si>
  <si>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</si>
  <si>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</si>
  <si>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</si>
  <si>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</si>
  <si>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</si>
  <si>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</si>
  <si>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</si>
  <si>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</si>
  <si>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</si>
  <si>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</si>
  <si>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</si>
  <si>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</si>
  <si>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</si>
  <si>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</si>
  <si>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</si>
  <si>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</si>
  <si>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</si>
  <si>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</si>
  <si>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</si>
  <si>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</si>
  <si>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</si>
  <si>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</si>
  <si>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</si>
  <si>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</si>
  <si>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</si>
  <si>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</si>
  <si>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</si>
  <si>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</si>
  <si>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</si>
  <si>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</si>
  <si>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</si>
  <si>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</si>
  <si>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</si>
  <si>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</si>
  <si>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</si>
  <si>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</si>
  <si>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</si>
  <si>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</si>
  <si>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</si>
  <si>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</si>
  <si>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</si>
  <si>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</si>
  <si>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</si>
  <si>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</si>
  <si>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</si>
  <si>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</si>
  <si>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</si>
  <si>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</si>
  <si>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</si>
  <si>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</si>
  <si>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</si>
  <si>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</si>
  <si>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</si>
  <si>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</si>
  <si>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</si>
  <si>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</si>
  <si>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</si>
  <si>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</si>
  <si>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</si>
  <si>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</si>
  <si>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</si>
  <si>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</si>
  <si>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</si>
  <si>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</si>
  <si>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</si>
  <si>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</si>
  <si>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</si>
  <si>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</si>
  <si>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</si>
  <si>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</si>
  <si>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</si>
  <si>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</si>
  <si>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</si>
  <si>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</si>
  <si>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</si>
  <si>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</si>
  <si>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</si>
  <si>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</si>
  <si>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</si>
  <si>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</si>
  <si>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</si>
  <si>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</si>
  <si>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</si>
  <si>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</si>
  <si>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</si>
  <si>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</si>
  <si>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</si>
  <si>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</si>
  <si>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</si>
  <si>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</si>
  <si>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</si>
  <si>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</si>
  <si>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</si>
  <si>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</si>
  <si>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</si>
  <si>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</si>
  <si>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</si>
  <si>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</si>
  <si>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</si>
  <si>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</si>
  <si>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</si>
  <si>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</si>
  <si>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</si>
  <si>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</si>
  <si>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</si>
  <si>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</si>
  <si>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</si>
  <si>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</si>
  <si>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</si>
  <si>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</si>
  <si>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</si>
  <si>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</si>
  <si>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</si>
  <si>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</si>
  <si>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</si>
  <si>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</si>
  <si>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</si>
  <si>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</si>
  <si>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</si>
  <si>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</si>
  <si>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</si>
  <si>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</si>
  <si>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</si>
  <si>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</si>
  <si>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</si>
  <si>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</si>
  <si>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</si>
  <si>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</si>
  <si>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</si>
  <si>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</si>
  <si>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</si>
  <si>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</si>
  <si>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</si>
  <si>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</si>
  <si>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</si>
  <si>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</si>
  <si>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</si>
  <si>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</si>
  <si>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</si>
  <si>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</si>
  <si>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</si>
  <si>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</si>
  <si>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</si>
  <si>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</si>
  <si>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</si>
  <si>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</si>
  <si>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</si>
  <si>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</si>
  <si>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</si>
  <si>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</si>
  <si>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</si>
  <si>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</si>
  <si>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</si>
  <si>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</si>
  <si>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</si>
  <si>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</si>
  <si>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</si>
  <si>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</si>
  <si>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</si>
  <si>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</si>
  <si>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</si>
  <si>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</si>
  <si>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</si>
  <si>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</si>
  <si>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</si>
  <si>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</si>
  <si>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</si>
  <si>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</si>
  <si>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</si>
  <si>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</si>
  <si>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</si>
  <si>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</si>
  <si>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</si>
  <si>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</si>
  <si>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</si>
  <si>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</si>
  <si>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</si>
  <si>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</si>
  <si>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</si>
  <si>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</si>
  <si>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</si>
  <si>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</si>
  <si>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</si>
  <si>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</si>
  <si>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</si>
  <si>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</si>
  <si>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</si>
  <si>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</si>
  <si>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</si>
  <si>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</si>
  <si>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</si>
  <si>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</si>
  <si>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</si>
  <si>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</si>
  <si>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</si>
  <si>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</si>
  <si>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</si>
  <si>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</si>
  <si>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</si>
  <si>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</si>
  <si>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</si>
  <si>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</si>
  <si>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</si>
  <si>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</si>
  <si>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</si>
  <si>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</si>
  <si>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</si>
  <si>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</si>
  <si>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</si>
  <si>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</si>
  <si>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</si>
  <si>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</si>
  <si>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</si>
  <si>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</si>
  <si>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</si>
  <si>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</si>
  <si>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</si>
  <si>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</si>
  <si>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</si>
  <si>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</si>
  <si>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</si>
  <si>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</si>
  <si>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</si>
  <si>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</si>
  <si>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</si>
  <si>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</si>
  <si>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</si>
  <si>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</si>
  <si>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</si>
  <si>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</si>
  <si>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</si>
  <si>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</si>
  <si>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</si>
  <si>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</si>
  <si>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</si>
  <si>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</si>
  <si>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</si>
  <si>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</si>
  <si>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</si>
  <si>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</si>
  <si>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</si>
  <si>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</si>
  <si>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</si>
  <si>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</si>
  <si>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</si>
  <si>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</si>
  <si>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</si>
  <si>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</si>
  <si>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</si>
  <si>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</si>
  <si>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</si>
  <si>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</si>
  <si>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</si>
  <si>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</si>
  <si>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</si>
  <si>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</si>
  <si>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</si>
  <si>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</si>
  <si>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</si>
  <si>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</si>
  <si>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</si>
  <si>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</si>
  <si>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</si>
  <si>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</si>
  <si>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</si>
  <si>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</si>
  <si>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</si>
  <si>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</si>
  <si>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</si>
  <si>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</si>
  <si>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</si>
  <si>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</si>
  <si>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</si>
  <si>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</si>
  <si>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</si>
  <si>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</si>
  <si>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</si>
  <si>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</si>
  <si>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</si>
  <si>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</si>
  <si>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</si>
  <si>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</si>
  <si>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</si>
  <si>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</si>
  <si>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</si>
  <si>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</si>
  <si>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</si>
  <si>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</si>
  <si>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</si>
  <si>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</si>
  <si>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</si>
  <si>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</si>
  <si>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</si>
  <si>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</si>
  <si>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</si>
  <si>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</si>
  <si>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</si>
  <si>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</si>
  <si>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</si>
  <si>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</si>
  <si>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</si>
  <si>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</si>
  <si>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</si>
  <si>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</si>
  <si>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</si>
  <si>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</si>
  <si>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</si>
  <si>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</si>
  <si>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</si>
  <si>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</si>
  <si>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</si>
  <si>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</si>
  <si>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</si>
  <si>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</si>
  <si>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</si>
  <si>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</si>
  <si>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</si>
  <si>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</si>
  <si>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</si>
  <si>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</si>
  <si>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</si>
  <si>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</si>
  <si>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</si>
  <si>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</si>
  <si>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</si>
  <si>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</si>
  <si>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</si>
  <si>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</si>
  <si>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</si>
  <si>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</si>
  <si>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</si>
  <si>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</si>
  <si>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</si>
  <si>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</si>
  <si>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</si>
  <si>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</si>
  <si>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</si>
  <si>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</si>
  <si>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</si>
  <si>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</si>
  <si>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</si>
  <si>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</si>
  <si>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</si>
  <si>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</si>
  <si>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</si>
  <si>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</si>
  <si>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</si>
  <si>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</si>
  <si>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</si>
  <si>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</si>
  <si>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</si>
  <si>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</si>
  <si>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</si>
  <si>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</si>
  <si>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</si>
  <si>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</si>
  <si>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</si>
  <si>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</si>
  <si>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</si>
  <si>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</si>
  <si>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</si>
  <si>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</si>
  <si>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</si>
  <si>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</si>
  <si>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</si>
  <si>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</si>
  <si>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</si>
  <si>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</si>
  <si>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</si>
  <si>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</si>
  <si>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</si>
  <si>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</si>
  <si>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</si>
  <si>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</si>
  <si>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</si>
  <si>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</si>
  <si>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</si>
  <si>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</si>
  <si>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</si>
  <si>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</si>
  <si>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</si>
  <si>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</si>
  <si>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</si>
  <si>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</si>
  <si>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</si>
  <si>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</si>
  <si>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</si>
  <si>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</si>
  <si>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</si>
  <si>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</si>
  <si>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</si>
  <si>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</si>
  <si>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</si>
  <si>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</si>
  <si>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</si>
  <si>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</si>
  <si>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</si>
  <si>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</si>
  <si>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</si>
  <si>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</si>
  <si>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</si>
  <si>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</si>
  <si>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</si>
  <si>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</si>
  <si>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</si>
  <si>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</si>
  <si>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</si>
  <si>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</si>
  <si>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</si>
  <si>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</si>
  <si>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</si>
  <si>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</si>
  <si>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</si>
  <si>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</si>
  <si>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</si>
  <si>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</si>
  <si>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</si>
  <si>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</si>
  <si>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</si>
  <si>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</si>
  <si>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</si>
  <si>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</si>
  <si>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</si>
  <si>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</si>
  <si>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</si>
  <si>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</si>
  <si>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</si>
  <si>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</si>
  <si>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</si>
  <si>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</si>
  <si>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</si>
  <si>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</si>
  <si>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</si>
  <si>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</si>
  <si>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</si>
  <si>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</si>
  <si>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</si>
  <si>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</si>
  <si>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</si>
  <si>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</si>
  <si>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</si>
  <si>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</si>
  <si>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</si>
  <si>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</si>
  <si>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</si>
  <si>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</si>
  <si>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</si>
  <si>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</si>
  <si>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</si>
  <si>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</si>
  <si>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</si>
  <si>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</si>
  <si>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</si>
  <si>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</si>
  <si>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</si>
  <si>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</si>
  <si>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</si>
  <si>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</si>
  <si>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</si>
  <si>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</si>
  <si>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</si>
  <si>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</si>
  <si>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</si>
  <si>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</si>
  <si>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</si>
  <si>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</si>
  <si>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</si>
  <si>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</si>
  <si>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</si>
  <si>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</si>
  <si>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</si>
  <si>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</si>
  <si>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</si>
  <si>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</si>
  <si>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</si>
  <si>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</si>
  <si>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</si>
  <si>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</si>
  <si>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</si>
  <si>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</si>
  <si>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</si>
  <si>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</si>
  <si>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</si>
  <si>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</si>
  <si>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</si>
  <si>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</si>
  <si>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</si>
  <si>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</si>
  <si>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</si>
  <si>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</si>
  <si>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</si>
  <si>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</si>
  <si>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</si>
  <si>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</si>
  <si>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</si>
  <si>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</si>
  <si>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</si>
  <si>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</si>
  <si>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</si>
  <si>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</si>
  <si>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</si>
  <si>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</si>
  <si>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</si>
  <si>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</si>
  <si>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</si>
  <si>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</si>
  <si>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</si>
  <si>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</si>
  <si>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</si>
  <si>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</si>
  <si>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</si>
  <si>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</si>
  <si>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</si>
  <si>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</si>
  <si>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</si>
  <si>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</si>
  <si>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</si>
  <si>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</si>
  <si>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</si>
  <si>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</si>
  <si>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</si>
  <si>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</si>
  <si>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</si>
  <si>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</si>
  <si>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</si>
  <si>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</si>
  <si>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</si>
  <si>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</si>
  <si>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</si>
  <si>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</si>
  <si>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</si>
  <si>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</si>
  <si>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</si>
  <si>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</si>
  <si>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</si>
  <si>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</si>
  <si>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</si>
  <si>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</si>
  <si>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</si>
  <si>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</si>
  <si>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</si>
  <si>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</si>
  <si>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</si>
  <si>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</si>
  <si>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</si>
  <si>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</si>
  <si>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</si>
  <si>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</si>
  <si>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</si>
  <si>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</si>
  <si>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</si>
  <si>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</si>
  <si>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</si>
  <si>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</si>
  <si>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</si>
  <si>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</si>
  <si>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</si>
  <si>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</si>
  <si>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</si>
  <si>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</si>
  <si>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</si>
  <si>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</si>
  <si>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</si>
  <si>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</si>
  <si>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</si>
  <si>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</si>
  <si>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</si>
  <si>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</si>
  <si>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</si>
  <si>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</si>
  <si>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</si>
  <si>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</si>
  <si>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</si>
  <si>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</si>
  <si>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</si>
  <si>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</si>
  <si>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</si>
  <si>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</si>
  <si>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</si>
  <si>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</si>
  <si>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</si>
  <si>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</si>
  <si>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</si>
  <si>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</si>
  <si>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</si>
  <si>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</si>
  <si>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</si>
  <si>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</si>
  <si>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</si>
  <si>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</si>
  <si>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</si>
  <si>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</si>
  <si>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</si>
  <si>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</si>
  <si>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</si>
  <si>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</si>
  <si>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</si>
  <si>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</si>
  <si>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</si>
  <si>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</si>
  <si>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</si>
  <si>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</si>
  <si>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</si>
  <si>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</si>
  <si>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</si>
  <si>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</si>
  <si>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</si>
  <si>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</si>
  <si>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</si>
  <si>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</si>
  <si>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</si>
  <si>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</si>
  <si>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</si>
  <si>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</si>
  <si>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</si>
  <si>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</si>
  <si>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</si>
  <si>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</si>
  <si>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</si>
  <si>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</si>
  <si>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</si>
  <si>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</si>
  <si>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</si>
  <si>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</si>
  <si>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</si>
  <si>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</si>
  <si>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</si>
  <si>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</si>
  <si>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</si>
  <si>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</si>
  <si>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</si>
  <si>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</si>
  <si>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</si>
  <si>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</si>
  <si>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</si>
  <si>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</si>
  <si>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</si>
  <si>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</si>
  <si>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</si>
  <si>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</si>
  <si>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</si>
  <si>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</si>
  <si>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</si>
  <si>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</si>
  <si>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</si>
  <si>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</si>
  <si>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</si>
  <si>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</si>
  <si>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</si>
  <si>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</si>
  <si>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</si>
  <si>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</si>
  <si>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</si>
  <si>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</si>
  <si>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</si>
  <si>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</si>
  <si>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</si>
  <si>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</si>
  <si>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</si>
  <si>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</si>
  <si>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</si>
  <si>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</si>
  <si>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</si>
  <si>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</si>
  <si>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</si>
  <si>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</si>
  <si>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</si>
  <si>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</si>
  <si>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</si>
  <si>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</si>
  <si>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</si>
  <si>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</si>
  <si>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</si>
  <si>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</si>
  <si>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</si>
  <si>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</si>
  <si>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</si>
  <si>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</si>
  <si>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</si>
  <si>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</si>
  <si>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</si>
  <si>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</si>
  <si>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</si>
  <si>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</si>
  <si>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</si>
  <si>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</si>
  <si>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</si>
  <si>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</si>
  <si>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</si>
  <si>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</si>
  <si>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</si>
  <si>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</si>
  <si>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</si>
  <si>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</si>
  <si>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</si>
  <si>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</si>
  <si>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</si>
  <si>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</si>
  <si>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</si>
  <si>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</si>
  <si>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</si>
  <si>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</si>
  <si>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</si>
  <si>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</si>
  <si>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</si>
  <si>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</si>
  <si>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</si>
  <si>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</si>
  <si>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</si>
  <si>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</si>
  <si>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</si>
  <si>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</si>
  <si>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</si>
  <si>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</si>
  <si>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</si>
  <si>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</si>
  <si>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</si>
  <si>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</si>
  <si>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</si>
  <si>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</si>
  <si>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</si>
  <si>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</si>
  <si>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</si>
  <si>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</si>
  <si>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</si>
  <si>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</si>
  <si>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</si>
  <si>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</si>
  <si>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</si>
  <si>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</si>
  <si>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</si>
  <si>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</si>
  <si>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</si>
  <si>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</si>
  <si>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</si>
  <si>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</si>
  <si>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</si>
  <si>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</si>
  <si>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</si>
  <si>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</si>
  <si>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</si>
  <si>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</si>
  <si>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</si>
  <si>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</si>
  <si>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</si>
  <si>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</si>
  <si>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</si>
  <si>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</si>
  <si>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</si>
  <si>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</si>
  <si>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</si>
  <si>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</si>
  <si>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</si>
  <si>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</si>
  <si>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</si>
  <si>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</si>
  <si>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</si>
  <si>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</si>
  <si>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</si>
  <si>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</si>
  <si>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</si>
  <si>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</si>
  <si>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</si>
  <si>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</si>
  <si>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</si>
  <si>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</si>
  <si>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</si>
  <si>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</si>
  <si>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</si>
  <si>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</si>
  <si>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</si>
  <si>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</si>
  <si>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</si>
  <si>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</si>
  <si>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</si>
  <si>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</si>
  <si>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</si>
  <si>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</si>
  <si>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</si>
  <si>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</si>
  <si>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</si>
  <si>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</si>
  <si>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</si>
  <si>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</si>
  <si>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</si>
  <si>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</si>
  <si>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</si>
  <si>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</si>
  <si>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</si>
  <si>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</si>
  <si>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</si>
  <si>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</si>
  <si>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</si>
  <si>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</si>
  <si>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</si>
  <si>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</si>
  <si>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</si>
  <si>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</si>
  <si>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</si>
  <si>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</si>
  <si>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</si>
  <si>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</si>
  <si>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</si>
  <si>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</si>
  <si>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</si>
  <si>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</si>
  <si>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</si>
  <si>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</si>
  <si>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</si>
  <si>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</si>
  <si>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</si>
  <si>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</si>
  <si>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</si>
  <si>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</si>
  <si>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</si>
  <si>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</si>
  <si>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</si>
  <si>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</si>
  <si>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</si>
  <si>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</si>
  <si>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</si>
  <si>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</si>
  <si>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</si>
  <si>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</si>
  <si>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</si>
  <si>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</si>
  <si>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</si>
  <si>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</si>
  <si>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</si>
  <si>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</si>
  <si>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</si>
  <si>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</si>
  <si>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</si>
  <si>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</si>
  <si>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</si>
  <si>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</si>
  <si>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</si>
  <si>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</si>
  <si>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</si>
  <si>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</si>
  <si>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</si>
  <si>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</si>
  <si>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</si>
  <si>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</si>
  <si>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</si>
  <si>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</si>
  <si>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</si>
  <si>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</si>
  <si>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</si>
  <si>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</si>
  <si>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</si>
  <si>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</si>
  <si>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</si>
  <si>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</si>
  <si>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</si>
  <si>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</si>
  <si>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</si>
  <si>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</si>
  <si>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</si>
  <si>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</si>
  <si>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</si>
  <si>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</si>
  <si>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</si>
  <si>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</si>
  <si>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</si>
  <si>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</si>
  <si>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</si>
  <si>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</si>
  <si>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</si>
  <si>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</si>
  <si>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</si>
  <si>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</si>
  <si>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</si>
  <si>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</si>
  <si>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</si>
  <si>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</si>
  <si>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</si>
  <si>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</si>
  <si>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</si>
  <si>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</si>
  <si>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</si>
  <si>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</si>
  <si>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</si>
  <si>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</si>
  <si>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</si>
  <si>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</si>
  <si>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</si>
  <si>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</si>
  <si>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</si>
  <si>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</si>
  <si>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</si>
  <si>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</si>
  <si>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</si>
  <si>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</si>
  <si>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</si>
  <si>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</si>
  <si>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</si>
  <si>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</si>
  <si>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</si>
  <si>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</si>
  <si>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</si>
  <si>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</si>
  <si>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</si>
  <si>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</si>
  <si>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</si>
  <si>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</si>
  <si>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</si>
  <si>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</si>
  <si>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</si>
  <si>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</si>
  <si>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</si>
  <si>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</si>
  <si>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</si>
  <si>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</si>
  <si>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</si>
  <si>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</si>
  <si>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</si>
  <si>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</si>
  <si>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</si>
  <si>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</si>
  <si>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</si>
  <si>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</si>
  <si>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</si>
  <si>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</si>
  <si>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</si>
  <si>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</si>
  <si>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</si>
  <si>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</si>
  <si>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</si>
  <si>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</si>
  <si>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</si>
  <si>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</si>
  <si>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</si>
  <si>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</si>
  <si>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</si>
  <si>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</si>
  <si>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</si>
  <si>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</si>
  <si>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</si>
  <si>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</si>
  <si>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</si>
  <si>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</si>
  <si>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</si>
  <si>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</si>
  <si>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</si>
  <si>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</si>
  <si>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</si>
  <si>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</si>
  <si>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</si>
  <si>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</si>
  <si>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</si>
  <si>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</si>
  <si>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</si>
  <si>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</si>
  <si>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</si>
  <si>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</si>
  <si>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</si>
  <si>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</si>
  <si>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</si>
  <si>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</si>
  <si>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</si>
  <si>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</si>
  <si>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</si>
  <si>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</si>
  <si>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</si>
  <si>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</si>
  <si>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</si>
  <si>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</si>
  <si>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</si>
  <si>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</si>
  <si>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</si>
  <si>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</si>
  <si>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</si>
  <si>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</si>
  <si>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</si>
  <si>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</si>
  <si>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</si>
  <si>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</si>
  <si>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</si>
  <si>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</si>
  <si>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</si>
  <si>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</si>
  <si>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</si>
  <si>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</si>
  <si>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</si>
  <si>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</si>
  <si>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</si>
  <si>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</si>
  <si>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</si>
  <si>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</si>
  <si>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</si>
  <si>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</si>
  <si>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</si>
  <si>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</si>
  <si>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</si>
  <si>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</si>
  <si>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</si>
  <si>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</si>
  <si>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</si>
  <si>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</si>
  <si>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</si>
  <si>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</si>
  <si>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</si>
  <si>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</si>
  <si>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</si>
  <si>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</si>
  <si>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</si>
  <si>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</si>
  <si>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</si>
  <si>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</si>
  <si>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</si>
  <si>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</si>
  <si>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</si>
  <si>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</si>
  <si>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</si>
  <si>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</si>
  <si>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</si>
  <si>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</si>
  <si>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</si>
  <si>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</si>
  <si>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</si>
  <si>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</si>
  <si>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</si>
  <si>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</si>
  <si>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</si>
  <si>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</si>
  <si>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</si>
  <si>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</si>
  <si>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</si>
  <si>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</si>
  <si>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</si>
  <si>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</si>
  <si>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</si>
  <si>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</si>
  <si>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</si>
  <si>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</si>
  <si>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</si>
  <si>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</si>
  <si>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</si>
  <si>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</si>
  <si>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</si>
  <si>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</si>
  <si>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</si>
  <si>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</si>
  <si>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</si>
  <si>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</si>
  <si>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</si>
  <si>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</si>
  <si>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</si>
  <si>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</si>
  <si>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</si>
  <si>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</si>
  <si>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</si>
  <si>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</si>
  <si>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</si>
  <si>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</si>
  <si>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</si>
  <si>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</si>
  <si>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</si>
  <si>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</si>
  <si>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</si>
  <si>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</si>
  <si>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</si>
  <si>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</si>
  <si>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</si>
  <si>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</si>
  <si>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</si>
  <si>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</si>
  <si>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</si>
  <si>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</si>
  <si>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</si>
  <si>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</si>
  <si>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</si>
  <si>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</si>
  <si>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</si>
  <si>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</si>
  <si>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</si>
  <si>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</si>
  <si>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</si>
  <si>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</si>
  <si>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</si>
  <si>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</si>
  <si>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</si>
  <si>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</si>
  <si>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</si>
  <si>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</si>
  <si>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</si>
  <si>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</si>
  <si>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</si>
  <si>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</si>
  <si>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</si>
  <si>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</si>
  <si>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</si>
  <si>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</si>
  <si>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</si>
  <si>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</si>
  <si>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</si>
  <si>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</si>
  <si>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</si>
  <si>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</si>
  <si>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</si>
  <si>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</si>
  <si>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</si>
  <si>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</si>
  <si>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</si>
  <si>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</si>
  <si>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</si>
  <si>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</si>
  <si>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</si>
  <si>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</si>
  <si>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</si>
  <si>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</si>
  <si>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</si>
  <si>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</si>
  <si>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</si>
  <si>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</si>
  <si>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</si>
  <si>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</si>
  <si>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</si>
  <si>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</si>
  <si>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</si>
  <si>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</si>
  <si>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</si>
  <si>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</si>
  <si>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</si>
  <si>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</si>
  <si>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</si>
  <si>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</si>
  <si>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</si>
  <si>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</si>
  <si>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</si>
  <si>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</si>
  <si>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</si>
  <si>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</si>
  <si>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</si>
  <si>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</si>
  <si>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</si>
  <si>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</si>
  <si>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</si>
  <si>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</si>
  <si>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</si>
  <si>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</si>
  <si>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</si>
  <si>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</si>
  <si>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</si>
  <si>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</si>
  <si>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</si>
  <si>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</si>
  <si>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</si>
  <si>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</si>
  <si>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</si>
  <si>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</si>
  <si>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</si>
  <si>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</si>
  <si>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</si>
  <si>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</si>
  <si>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</si>
  <si>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</si>
  <si>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</si>
  <si>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</si>
  <si>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</si>
  <si>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</si>
  <si>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</si>
  <si>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</si>
  <si>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</si>
  <si>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</si>
  <si>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</si>
  <si>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</si>
  <si>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</si>
  <si>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</si>
  <si>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</si>
  <si>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</si>
  <si>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</si>
  <si>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</si>
  <si>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</si>
  <si>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</si>
  <si>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</si>
  <si>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</si>
  <si>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</si>
  <si>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</si>
  <si>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</si>
  <si>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</si>
  <si>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</si>
  <si>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</si>
  <si>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</si>
  <si>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</si>
  <si>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</si>
  <si>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</si>
  <si>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</si>
  <si>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</si>
  <si>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</si>
  <si>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</si>
  <si>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</si>
  <si>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</si>
  <si>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</si>
  <si>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</si>
  <si>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</si>
  <si>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</si>
  <si>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</si>
  <si>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</si>
  <si>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</si>
  <si>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</si>
  <si>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</si>
  <si>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</si>
  <si>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</si>
  <si>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</si>
  <si>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</si>
  <si>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</si>
  <si>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</si>
  <si>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</si>
  <si>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</si>
  <si>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</si>
  <si>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</si>
  <si>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</si>
  <si>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</si>
  <si>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</si>
  <si>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</si>
  <si>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</si>
  <si>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</si>
  <si>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</si>
  <si>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</si>
  <si>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</si>
  <si>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</si>
  <si>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</si>
  <si>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</si>
  <si>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</si>
  <si>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</si>
  <si>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</si>
  <si>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</si>
  <si>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</si>
  <si>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</si>
  <si>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</si>
  <si>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</si>
  <si>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</si>
  <si>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</si>
  <si>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</si>
  <si>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</si>
  <si>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</si>
  <si>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</si>
  <si>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</si>
  <si>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</si>
  <si>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</si>
  <si>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</si>
  <si>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</si>
  <si>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</si>
  <si>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</si>
  <si>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</si>
  <si>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</si>
  <si>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</si>
  <si>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</si>
  <si>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</si>
  <si>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</si>
  <si>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</si>
  <si>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</si>
  <si>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</si>
  <si>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</si>
  <si>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</si>
  <si>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</si>
  <si>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</si>
  <si>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</si>
  <si>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</si>
  <si>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</si>
  <si>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</si>
  <si>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</si>
  <si>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</si>
  <si>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</si>
  <si>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</si>
  <si>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</si>
  <si>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</si>
  <si>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</si>
  <si>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</si>
  <si>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</si>
  <si>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</si>
  <si>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</si>
  <si>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</si>
  <si>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</si>
  <si>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</si>
  <si>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</si>
  <si>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</si>
  <si>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</si>
  <si>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</si>
  <si>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</si>
  <si>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</si>
  <si>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</si>
  <si>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</si>
  <si>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</si>
  <si>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</si>
  <si>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</si>
  <si>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</si>
  <si>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</si>
  <si>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</si>
  <si>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</si>
  <si>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</si>
  <si>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</si>
  <si>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</si>
  <si>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</si>
  <si>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</si>
  <si>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</si>
  <si>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</si>
  <si>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</si>
  <si>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</si>
  <si>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</si>
  <si>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</si>
  <si>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</si>
  <si>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</si>
  <si>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</si>
  <si>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</si>
  <si>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</si>
  <si>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</si>
  <si>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</si>
  <si>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</si>
  <si>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</si>
  <si>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</si>
  <si>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</si>
  <si>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</si>
  <si>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</si>
  <si>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</si>
  <si>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</si>
  <si>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</si>
  <si>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</si>
  <si>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</si>
  <si>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</si>
  <si>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</si>
  <si>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</si>
  <si>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</si>
  <si>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</si>
  <si>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</si>
  <si>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</si>
  <si>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</si>
  <si>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</si>
  <si>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</si>
  <si>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</si>
  <si>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</si>
  <si>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</si>
  <si>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</si>
  <si>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</si>
  <si>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</si>
  <si>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</si>
  <si>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</si>
  <si>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</si>
  <si>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</si>
  <si>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</si>
  <si>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</si>
  <si>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</si>
  <si>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</si>
  <si>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</si>
  <si>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</si>
  <si>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</si>
  <si>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</si>
  <si>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</si>
  <si>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</si>
  <si>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</si>
  <si>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</si>
  <si>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</si>
  <si>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</si>
  <si>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</si>
  <si>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</si>
  <si>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</si>
  <si>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</si>
  <si>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</si>
  <si>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</si>
  <si>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</si>
  <si>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</si>
  <si>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</si>
  <si>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</si>
  <si>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</si>
  <si>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</si>
  <si>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</si>
  <si>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</si>
  <si>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</si>
  <si>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</si>
  <si>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</si>
  <si>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</si>
  <si>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</si>
  <si>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</si>
  <si>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</si>
  <si>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</si>
  <si>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</si>
  <si>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</si>
  <si>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</si>
  <si>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</si>
  <si>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</si>
  <si>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</si>
  <si>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</si>
  <si>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</si>
  <si>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</si>
  <si>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</si>
  <si>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</si>
  <si>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</si>
  <si>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</si>
  <si>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</si>
  <si>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</si>
  <si>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</si>
  <si>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</si>
  <si>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</si>
  <si>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</si>
  <si>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</si>
  <si>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</si>
  <si>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</si>
  <si>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</si>
  <si>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</si>
  <si>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</si>
  <si>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</si>
  <si>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</si>
  <si>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</si>
  <si>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</si>
  <si>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</si>
  <si>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</si>
  <si>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</si>
  <si>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</si>
  <si>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</si>
  <si>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</si>
  <si>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</si>
  <si>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</si>
  <si>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</si>
  <si>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</si>
  <si>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</si>
  <si>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</si>
  <si>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</si>
  <si>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</si>
  <si>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</si>
  <si>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</si>
  <si>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</si>
  <si>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</si>
  <si>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</si>
  <si>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</si>
  <si>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</si>
  <si>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</si>
  <si>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</si>
  <si>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</si>
  <si>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</si>
  <si>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</si>
  <si>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</si>
  <si>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</si>
  <si>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</si>
  <si>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</si>
  <si>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</si>
  <si>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</si>
  <si>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</si>
  <si>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</si>
  <si>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</si>
  <si>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</si>
  <si>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</si>
  <si>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</si>
  <si>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</si>
  <si>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</si>
  <si>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</si>
  <si>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</si>
  <si>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</si>
  <si>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</si>
  <si>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</si>
  <si>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</si>
  <si>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</si>
  <si>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</si>
  <si>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</si>
  <si>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</si>
  <si>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</si>
  <si>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</si>
  <si>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</si>
  <si>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</si>
  <si>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</si>
  <si>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</si>
  <si>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</si>
  <si>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</si>
  <si>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</si>
  <si>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</si>
  <si>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</si>
  <si>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</si>
  <si>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</si>
  <si>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</si>
  <si>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</si>
  <si>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</si>
  <si>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</si>
  <si>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</si>
  <si>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</si>
  <si>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</si>
  <si>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</si>
  <si>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</si>
  <si>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</si>
  <si>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</si>
  <si>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</si>
  <si>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</si>
  <si>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</si>
  <si>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</si>
  <si>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</si>
  <si>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</si>
  <si>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</si>
  <si>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</si>
  <si>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</si>
  <si>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</si>
  <si>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</si>
  <si>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</si>
  <si>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</si>
  <si>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</si>
  <si>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</si>
  <si>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</si>
  <si>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</si>
  <si>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</si>
  <si>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</si>
  <si>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</si>
  <si>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</si>
  <si>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</si>
  <si>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</si>
  <si>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</si>
  <si>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</si>
  <si>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</si>
  <si>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</si>
  <si>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</si>
  <si>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</si>
  <si>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</si>
  <si>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</si>
  <si>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</si>
  <si>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</si>
  <si>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</si>
  <si>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</si>
  <si>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</si>
  <si>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</si>
  <si>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</si>
  <si>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</si>
  <si>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</si>
  <si>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</si>
  <si>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</si>
  <si>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</si>
  <si>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</si>
  <si>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</si>
  <si>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</si>
  <si>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</si>
  <si>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</si>
  <si>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</si>
  <si>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</si>
  <si>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</si>
  <si>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</si>
  <si>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</si>
  <si>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</si>
  <si>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</si>
  <si>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</si>
  <si>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</si>
  <si>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</si>
  <si>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</si>
  <si>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</si>
  <si>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</si>
  <si>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</si>
  <si>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</si>
  <si>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</si>
  <si>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</si>
  <si>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</si>
  <si>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</si>
  <si>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</si>
  <si>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</si>
  <si>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</si>
  <si>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</si>
  <si>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</si>
  <si>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</si>
  <si>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</si>
  <si>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</si>
  <si>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</si>
  <si>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</si>
  <si>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</si>
  <si>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</si>
  <si>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</si>
  <si>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</si>
  <si>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</si>
  <si>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</si>
  <si>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</si>
  <si>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</si>
  <si>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</si>
  <si>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</si>
  <si>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</si>
  <si>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</si>
  <si>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</si>
  <si>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</si>
  <si>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</si>
  <si>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</si>
  <si>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</si>
  <si>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</si>
  <si>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</si>
  <si>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</si>
  <si>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</si>
  <si>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</si>
  <si>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</si>
  <si>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</si>
  <si>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</si>
  <si>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</si>
  <si>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</si>
  <si>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</si>
  <si>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</si>
  <si>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</si>
  <si>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</si>
  <si>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</si>
  <si>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</si>
  <si>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</si>
  <si>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</si>
  <si>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</si>
  <si>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</si>
  <si>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</si>
  <si>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</si>
  <si>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</si>
  <si>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</si>
  <si>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</si>
  <si>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</si>
  <si>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</si>
  <si>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</si>
  <si>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</si>
  <si>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</si>
  <si>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</si>
  <si>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</si>
  <si>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</si>
  <si>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</si>
  <si>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</si>
  <si>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</si>
  <si>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</si>
  <si>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</si>
  <si>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</si>
  <si>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</si>
  <si>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</si>
  <si>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</si>
  <si>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</si>
  <si>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</si>
  <si>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</si>
  <si>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</si>
  <si>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</si>
  <si>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</si>
  <si>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</si>
  <si>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</si>
  <si>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</si>
  <si>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</si>
  <si>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</si>
  <si>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</si>
  <si>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</si>
  <si>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</si>
  <si>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</si>
  <si>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</si>
  <si>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</si>
  <si>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</si>
  <si>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</si>
  <si>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</si>
  <si>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</si>
  <si>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</si>
  <si>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</si>
  <si>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</si>
  <si>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</si>
  <si>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</si>
  <si>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</si>
  <si>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</si>
  <si>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</si>
  <si>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</si>
  <si>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</si>
  <si>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</si>
  <si>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</si>
  <si>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</si>
  <si>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</si>
  <si>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</si>
  <si>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</si>
  <si>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</si>
  <si>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</si>
  <si>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</si>
  <si>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</si>
  <si>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</si>
  <si>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</si>
  <si>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</si>
  <si>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</si>
  <si>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</si>
  <si>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</si>
  <si>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</si>
  <si>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</si>
  <si>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</si>
  <si>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</si>
  <si>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</si>
  <si>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</si>
  <si>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</si>
  <si>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</si>
  <si>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</si>
  <si>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</si>
  <si>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</si>
  <si>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</si>
  <si>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</si>
  <si>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</si>
  <si>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</si>
  <si>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</si>
  <si>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</si>
  <si>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</si>
  <si>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</si>
  <si>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</si>
  <si>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</si>
  <si>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</si>
  <si>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</si>
  <si>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</si>
  <si>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</si>
  <si>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</si>
  <si>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</si>
  <si>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</si>
  <si>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</si>
  <si>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</si>
  <si>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</si>
  <si>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</si>
  <si>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</si>
  <si>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</si>
  <si>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</si>
  <si>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</si>
  <si>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</si>
  <si>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</si>
  <si>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</si>
  <si>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</si>
  <si>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</si>
  <si>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</si>
  <si>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</si>
  <si>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</si>
  <si>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</si>
  <si>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</si>
  <si>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</si>
  <si>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</si>
  <si>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</si>
  <si>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</si>
  <si>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</si>
  <si>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</si>
  <si>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</si>
  <si>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</si>
  <si>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</si>
  <si>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</si>
  <si>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</si>
  <si>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</si>
  <si>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</si>
  <si>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</si>
  <si>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</si>
  <si>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</si>
  <si>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</si>
  <si>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</si>
  <si>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</si>
  <si>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</si>
  <si>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</si>
  <si>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</si>
  <si>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</si>
  <si>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</si>
  <si>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</si>
  <si>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</si>
  <si>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</si>
  <si>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</si>
  <si>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</si>
  <si>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</si>
  <si>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</si>
  <si>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</si>
  <si>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</si>
  <si>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</si>
  <si>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</si>
  <si>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</si>
  <si>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</si>
  <si>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</si>
  <si>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</si>
  <si>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</si>
  <si>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</si>
  <si>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</si>
  <si>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</si>
  <si>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</si>
  <si>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</si>
  <si>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</si>
  <si>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</si>
  <si>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</si>
  <si>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</si>
  <si>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</si>
  <si>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</si>
  <si>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</si>
  <si>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</si>
  <si>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</si>
  <si>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</si>
  <si>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</si>
  <si>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</si>
  <si>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</si>
  <si>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</si>
  <si>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</si>
  <si>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</si>
  <si>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</si>
  <si>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</si>
  <si>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</si>
  <si>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</si>
  <si>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</si>
  <si>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</si>
  <si>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</si>
  <si>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</si>
  <si>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</si>
  <si>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</si>
  <si>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</si>
  <si>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</si>
  <si>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</si>
  <si>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</si>
  <si>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</si>
  <si>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</si>
  <si>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</si>
  <si>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</si>
  <si>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</si>
  <si>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</si>
  <si>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</si>
  <si>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</si>
  <si>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</si>
  <si>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</si>
  <si>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</si>
  <si>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</si>
  <si>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</si>
  <si>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</si>
  <si>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</si>
  <si>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</si>
  <si>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</si>
  <si>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</si>
  <si>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</si>
  <si>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</si>
  <si>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</si>
  <si>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</si>
  <si>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</si>
  <si>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</si>
  <si>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</si>
  <si>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</si>
  <si>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</si>
  <si>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</si>
  <si>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</si>
  <si>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</si>
  <si>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</si>
  <si>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</si>
  <si>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</si>
  <si>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</si>
  <si>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</si>
  <si>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</si>
  <si>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</si>
  <si>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</si>
  <si>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</si>
  <si>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</si>
  <si>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</si>
  <si>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</si>
  <si>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</si>
  <si>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</si>
  <si>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</si>
  <si>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</si>
  <si>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</si>
  <si>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</si>
  <si>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</si>
  <si>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</si>
  <si>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</si>
  <si>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</si>
  <si>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</si>
  <si>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</si>
  <si>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</si>
  <si>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</si>
  <si>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</si>
  <si>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</si>
  <si>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</si>
  <si>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</si>
  <si>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</si>
  <si>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</si>
  <si>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</si>
  <si>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</si>
  <si>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</si>
  <si>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</si>
  <si>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</si>
  <si>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</si>
  <si>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</si>
  <si>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</si>
  <si>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</si>
  <si>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</si>
  <si>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</si>
  <si>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</si>
  <si>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</si>
  <si>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</si>
  <si>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</si>
  <si>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</si>
  <si>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</si>
  <si>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</si>
  <si>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</si>
  <si>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</si>
  <si>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</si>
  <si>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</si>
  <si>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</si>
  <si>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</si>
  <si>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</si>
  <si>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</si>
  <si>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</si>
  <si>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</si>
  <si>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</si>
  <si>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</si>
  <si>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</si>
  <si>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</si>
  <si>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</si>
  <si>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</si>
  <si>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</si>
  <si>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</si>
  <si>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</si>
  <si>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</si>
  <si>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</si>
  <si>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</si>
  <si>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</si>
  <si>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</si>
  <si>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</si>
  <si>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</si>
  <si>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</si>
  <si>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</si>
  <si>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</si>
  <si>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</si>
  <si>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</si>
  <si>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</si>
  <si>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</si>
  <si>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</si>
  <si>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</si>
  <si>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</si>
  <si>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</si>
  <si>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</si>
  <si>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</si>
  <si>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</si>
  <si>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</si>
  <si>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</si>
  <si>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</si>
  <si>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</si>
  <si>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</si>
  <si>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</si>
  <si>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</si>
  <si>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</si>
  <si>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</si>
  <si>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</si>
  <si>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</si>
  <si>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</si>
  <si>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</si>
  <si>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</si>
  <si>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</si>
  <si>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</si>
  <si>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</si>
  <si>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</si>
  <si>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</si>
  <si>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</si>
  <si>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</si>
  <si>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</si>
  <si>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</si>
  <si>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</si>
  <si>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</si>
  <si>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</si>
  <si>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</si>
  <si>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</si>
  <si>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</si>
  <si>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</si>
  <si>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</si>
  <si>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</si>
  <si>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</si>
  <si>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</si>
  <si>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</si>
  <si>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</si>
  <si>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</si>
  <si>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</si>
  <si>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</si>
  <si>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</si>
  <si>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</si>
  <si>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</si>
  <si>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</si>
  <si>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</si>
  <si>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</si>
  <si>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</si>
  <si>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</si>
  <si>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</si>
  <si>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</si>
  <si>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</si>
  <si>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</si>
  <si>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</si>
  <si>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</si>
  <si>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</si>
  <si>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</si>
  <si>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</si>
  <si>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</si>
  <si>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</si>
  <si>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</si>
  <si>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</si>
  <si>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</si>
  <si>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</si>
  <si>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</si>
  <si>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</si>
  <si>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</si>
  <si>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</si>
  <si>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</si>
  <si>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</si>
  <si>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</si>
  <si>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</si>
  <si>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</si>
  <si>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</si>
  <si>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</si>
  <si>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</si>
  <si>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</si>
  <si>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</si>
  <si>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</si>
  <si>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</si>
  <si>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</si>
  <si>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</si>
  <si>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</si>
  <si>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</si>
  <si>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</si>
  <si>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</si>
  <si>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</si>
  <si>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</si>
  <si>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</si>
  <si>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</si>
  <si>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</si>
  <si>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</si>
  <si>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</si>
  <si>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</si>
  <si>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</si>
  <si>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</si>
  <si>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</si>
  <si>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</si>
  <si>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</si>
  <si>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</si>
  <si>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</si>
  <si>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</si>
  <si>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</si>
  <si>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</si>
  <si>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</si>
  <si>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</si>
  <si>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</si>
  <si>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</si>
  <si>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</si>
  <si>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</si>
  <si>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</si>
  <si>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</si>
  <si>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</si>
  <si>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</si>
  <si>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</si>
  <si>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</si>
  <si>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</si>
  <si>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</si>
  <si>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</si>
  <si>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</si>
  <si>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</si>
  <si>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</si>
  <si>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</si>
  <si>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</si>
  <si>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</si>
  <si>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</si>
  <si>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</si>
  <si>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</si>
  <si>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</si>
  <si>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</si>
  <si>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</si>
  <si>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</si>
  <si>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</si>
  <si>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</si>
  <si>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</si>
  <si>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</si>
  <si>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</si>
  <si>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</si>
  <si>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</si>
  <si>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</si>
  <si>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</si>
  <si>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</si>
  <si>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</si>
  <si>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</si>
  <si>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</si>
  <si>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</si>
  <si>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</si>
  <si>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</si>
  <si>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</si>
  <si>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</si>
  <si>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</si>
  <si>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</si>
  <si>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</si>
  <si>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</si>
  <si>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</si>
  <si>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</si>
  <si>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</si>
  <si>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</si>
  <si>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</si>
  <si>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</si>
  <si>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</si>
  <si>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</si>
  <si>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</si>
  <si>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</si>
  <si>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</si>
  <si>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</si>
  <si>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</si>
  <si>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</si>
  <si>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</si>
  <si>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</si>
  <si>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</si>
  <si>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</si>
  <si>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</si>
  <si>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</si>
  <si>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</si>
  <si>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</si>
  <si>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</si>
  <si>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</si>
  <si>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</si>
  <si>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</si>
  <si>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</si>
  <si>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</si>
  <si>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</si>
  <si>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</si>
  <si>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</si>
  <si>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</si>
  <si>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</si>
  <si>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</si>
  <si>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</si>
  <si>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</si>
  <si>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</si>
  <si>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</si>
  <si>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</si>
  <si>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</si>
  <si>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</si>
  <si>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</si>
  <si>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</si>
  <si>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</si>
  <si>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</si>
  <si>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</si>
  <si>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</si>
  <si>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</si>
  <si>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</si>
  <si>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</si>
  <si>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</si>
  <si>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</si>
  <si>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</si>
  <si>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</si>
  <si>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</si>
  <si>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</si>
  <si>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</si>
  <si>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</si>
  <si>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</si>
  <si>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</si>
  <si>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</si>
  <si>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</si>
  <si>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</si>
  <si>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</si>
  <si>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</si>
  <si>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</si>
  <si>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</si>
  <si>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</si>
  <si>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</si>
  <si>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</si>
  <si>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</si>
  <si>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</si>
  <si>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</si>
  <si>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</si>
  <si>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</si>
  <si>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</si>
  <si>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</si>
  <si>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</si>
  <si>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</si>
  <si>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</si>
  <si>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</si>
  <si>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</si>
  <si>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</si>
  <si>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</si>
  <si>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</si>
  <si>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</si>
  <si>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</si>
  <si>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</si>
  <si>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</si>
  <si>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</si>
  <si>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</si>
  <si>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</si>
  <si>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</si>
  <si>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</si>
  <si>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</si>
  <si>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</si>
  <si>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</si>
  <si>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</si>
  <si>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</si>
  <si>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</si>
  <si>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</si>
  <si>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</si>
  <si>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</si>
  <si>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</si>
  <si>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</si>
  <si>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</si>
  <si>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</si>
  <si>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</si>
  <si>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</si>
  <si>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</si>
  <si>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</si>
  <si>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</si>
  <si>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</si>
  <si>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</si>
  <si>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</si>
  <si>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</si>
  <si>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</si>
  <si>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</si>
  <si>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</si>
  <si>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</si>
  <si>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</si>
  <si>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</si>
  <si>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</si>
  <si>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</si>
  <si>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</si>
  <si>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</si>
  <si>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</si>
  <si>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</si>
  <si>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</si>
  <si>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</si>
  <si>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</si>
  <si>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</si>
  <si>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</si>
  <si>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</si>
  <si>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</si>
  <si>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</si>
  <si>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</si>
  <si>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</si>
  <si>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</si>
  <si>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</si>
  <si>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</si>
  <si>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</si>
  <si>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</si>
  <si>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</si>
  <si>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</si>
  <si>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</si>
  <si>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</si>
  <si>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</si>
  <si>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</si>
  <si>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</si>
  <si>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</si>
  <si>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</si>
  <si>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</si>
  <si>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</si>
  <si>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</si>
  <si>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</si>
  <si>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</si>
  <si>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</si>
  <si>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</si>
  <si>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</si>
  <si>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</si>
  <si>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</si>
  <si>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</si>
  <si>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</si>
  <si>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</si>
  <si>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</si>
  <si>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</si>
  <si>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</si>
  <si>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</si>
  <si>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</si>
  <si>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</si>
  <si>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</si>
  <si>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</si>
  <si>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</si>
  <si>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</si>
  <si>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</si>
  <si>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</si>
  <si>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</si>
  <si>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</si>
  <si>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</si>
  <si>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</si>
  <si>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</si>
  <si>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</si>
  <si>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</si>
  <si>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</si>
  <si>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</si>
  <si>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</si>
  <si>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</si>
  <si>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</si>
  <si>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</si>
  <si>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</si>
  <si>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</si>
  <si>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</si>
  <si>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</si>
  <si>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</si>
  <si>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</si>
  <si>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</si>
  <si>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</si>
  <si>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</si>
  <si>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</si>
  <si>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</si>
  <si>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</si>
  <si>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</si>
  <si>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</si>
  <si>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</si>
  <si>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</si>
  <si>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</si>
  <si>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</si>
  <si>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</si>
  <si>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</si>
  <si>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</si>
  <si>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</si>
  <si>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</si>
  <si>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</si>
  <si>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</si>
  <si>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</si>
  <si>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</si>
  <si>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</si>
  <si>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</si>
  <si>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</si>
  <si>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</si>
  <si>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</si>
  <si>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</si>
  <si>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</si>
  <si>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</si>
  <si>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</si>
  <si>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</si>
  <si>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</si>
  <si>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</si>
  <si>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</si>
  <si>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</si>
  <si>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</si>
  <si>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</si>
  <si>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</si>
  <si>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</si>
  <si>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</si>
  <si>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</si>
  <si>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</si>
  <si>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</si>
  <si>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</si>
  <si>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</si>
  <si>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</si>
  <si>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</si>
  <si>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</si>
  <si>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</si>
  <si>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</si>
  <si>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</si>
  <si>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</si>
  <si>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</si>
  <si>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</si>
  <si>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</si>
  <si>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</si>
  <si>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</si>
  <si>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</si>
  <si>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</si>
  <si>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</si>
  <si>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</si>
  <si>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</si>
  <si>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</si>
  <si>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</si>
  <si>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</si>
  <si>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</si>
  <si>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</si>
  <si>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</si>
  <si>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</si>
  <si>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</si>
  <si>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</si>
  <si>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</si>
  <si>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</si>
  <si>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</si>
  <si>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</si>
  <si>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</si>
  <si>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</si>
  <si>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</si>
  <si>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</si>
  <si>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</si>
  <si>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</si>
  <si>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</si>
  <si>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</si>
  <si>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</si>
  <si>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</si>
  <si>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</si>
  <si>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</si>
  <si>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</si>
  <si>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</si>
  <si>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</si>
  <si>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</si>
  <si>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</si>
  <si>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</si>
  <si>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</si>
  <si>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</si>
  <si>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</si>
  <si>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</si>
  <si>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</si>
  <si>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</si>
  <si>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</si>
  <si>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</si>
  <si>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</si>
  <si>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</si>
  <si>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</si>
  <si>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</si>
  <si>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</si>
  <si>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</si>
  <si>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</si>
  <si>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</si>
  <si>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</si>
  <si>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</si>
  <si>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</si>
  <si>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</si>
  <si>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</si>
  <si>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</si>
  <si>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</si>
  <si>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</si>
  <si>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</si>
  <si>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</si>
  <si>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</si>
  <si>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</si>
  <si>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</si>
  <si>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</si>
  <si>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</si>
  <si>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</si>
  <si>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</si>
  <si>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</si>
  <si>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</si>
  <si>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</si>
  <si>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</si>
  <si>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</si>
  <si>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</si>
  <si>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</si>
  <si>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</si>
  <si>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</si>
  <si>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</si>
  <si>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</si>
  <si>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</si>
  <si>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</si>
  <si>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</si>
  <si>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</si>
  <si>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</si>
  <si>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</si>
  <si>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</si>
  <si>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</si>
  <si>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</si>
  <si>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</si>
  <si>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</si>
  <si>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</si>
  <si>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</si>
  <si>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</si>
  <si>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</si>
  <si>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</si>
  <si>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</si>
  <si>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</si>
  <si>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</si>
  <si>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</si>
  <si>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</si>
  <si>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</si>
  <si>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</si>
  <si>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</si>
  <si>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</si>
  <si>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</si>
  <si>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</si>
  <si>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</si>
  <si>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</si>
  <si>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</si>
  <si>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</si>
  <si>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</si>
  <si>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</si>
  <si>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</si>
  <si>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</si>
  <si>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</si>
  <si>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</si>
  <si>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</si>
  <si>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</si>
  <si>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</si>
  <si>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</si>
  <si>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</si>
  <si>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</si>
  <si>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</si>
  <si>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</si>
  <si>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</si>
  <si>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</si>
  <si>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</si>
  <si>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</si>
  <si>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</si>
  <si>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</si>
  <si>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</si>
  <si>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</si>
  <si>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</si>
  <si>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</si>
  <si>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</si>
  <si>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</si>
  <si>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</si>
  <si>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</si>
  <si>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</si>
  <si>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</si>
  <si>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</si>
  <si>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</si>
  <si>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</si>
  <si>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Site located at Military area have limited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</si>
  <si>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</si>
  <si>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</si>
  <si>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</si>
  <si>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</si>
  <si>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</si>
  <si>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</si>
  <si>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</si>
  <si>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</si>
  <si>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</si>
  <si>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</si>
  <si>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</si>
  <si>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</si>
  <si>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</si>
  <si>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</si>
  <si>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</si>
  <si>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</si>
  <si>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</si>
  <si>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</si>
  <si>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</si>
  <si>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</si>
  <si>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</si>
  <si>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</si>
  <si>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</si>
  <si>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</si>
  <si>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</si>
  <si>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</si>
  <si>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</si>
  <si>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</si>
  <si>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</si>
  <si>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</si>
  <si>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</si>
  <si>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</si>
  <si>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</si>
  <si>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</si>
  <si>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</si>
  <si>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</si>
  <si>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</si>
  <si>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</si>
  <si>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</si>
  <si>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</si>
  <si>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</si>
  <si>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</si>
  <si>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</si>
  <si>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</si>
  <si>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</si>
  <si>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</si>
  <si>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</si>
  <si>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</si>
  <si>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</si>
  <si>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</si>
  <si>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</si>
  <si>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</si>
  <si>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</si>
  <si>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</si>
  <si>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</si>
  <si>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</si>
  <si>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</si>
  <si>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</si>
  <si>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</si>
  <si>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</si>
  <si>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</si>
  <si>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</si>
  <si>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</si>
  <si>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</si>
  <si>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</si>
  <si>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</si>
  <si>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</si>
  <si>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</si>
  <si>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</si>
  <si>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</si>
  <si>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</si>
  <si>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</si>
  <si>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</si>
  <si>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</si>
  <si>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</si>
  <si>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</si>
  <si>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</si>
  <si>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</si>
  <si>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</si>
  <si>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</si>
  <si>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</si>
  <si>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</si>
  <si>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</si>
  <si>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</si>
  <si>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</si>
  <si>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</si>
  <si>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</si>
  <si>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PCM-20251128-00000863</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</si>
  <si>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</si>
  <si>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</si>
  <si>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</si>
  <si>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</si>
  <si>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</si>
  <si>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</si>
  <si>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</si>
  <si>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</si>
  <si>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</si>
  <si>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TT-20251127-02167- NO New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</si>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</sst>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3" dataDxfId="172" headerRowBorderDxfId="170" tableBorderDxfId="171" totalsRowBorderDxfId="169">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2" totalsRowShown="0" headerRowDxfId="47" dataDxfId="46" headerRowBorderDxfId="44" tableBorderDxfId="45" totalsRowBorderDxfId="43">
  <autoFilter ref="A1:L3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tabSelected="1" workbookViewId="0">
      <selection activeCell="E5" sqref="E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326.8388299768485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R1</v>
      </c>
      <c r="C3" s="136">
        <v>1</v>
      </c>
      <c r="D3" s="56" t="s">
        <v>17314</v>
      </c>
      <c r="E3" s="135"/>
      <c r="F3" s="134">
        <v>45989.784097222226</v>
      </c>
      <c r="G3" s="133">
        <f ca="1">IFERROR(NOW()-F3,"-")</f>
        <v>3.1586805489496328E-3</v>
      </c>
      <c r="H3" s="134">
        <v>45989.784097222226</v>
      </c>
      <c r="I3" s="136" t="str">
        <f>IFERROR(VLOOKUP(D3,DB!A:F,6,0),"")</f>
        <v>SCECO</v>
      </c>
      <c r="J3" s="136" t="str">
        <f>IFERROR(VLOOKUP(D3,DB!A:G,7,0),"")</f>
        <v>Good+Good</v>
      </c>
      <c r="K3" s="132" t="s">
        <v>39023</v>
      </c>
      <c r="L3" s="131" t="str">
        <f>IFERROR(VLOOKUP(D3,DB!A:I,9,0),"")</f>
        <v>Latis</v>
      </c>
    </row>
    <row r="4" spans="1:15" s="61" customFormat="1" ht="15" customHeight="1">
      <c r="A4" s="137"/>
      <c r="B4" s="136" t="str">
        <f>IFERROR(VLOOKUP(D4,DB!A:K,11,0),"")</f>
        <v/>
      </c>
      <c r="C4" s="136"/>
      <c r="D4" s="56"/>
      <c r="E4" s="135"/>
      <c r="F4" s="134"/>
      <c r="G4" s="133">
        <f ca="1">IFERROR(NOW()-F4,"-")</f>
        <v>45989.787255902775</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45989.787255902775</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45989.787255902775</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45989.787255902775</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45989.787255902775</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45989.787255902775</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45989.787255902775</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45989.787255902775</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45989.787255902775</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45989.787255902775</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45989.787255902775</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45989.787255902775</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45989.787255902775</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45989.787255902775</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45989.787255902775</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45989.787255902775</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45989.787255902775</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45989.787255902775</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45989.787255902775</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45989.787255902775</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45989.787255902775</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45989.787255902775</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45989.787255902775</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45989.787255902775</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45989.787255902775</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45989.787255902775</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45989.787255902775</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45989.787255902775</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45989.787255902775</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45989.787255902775</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45989.787255902775</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45989.787255902775</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45989.787255902775</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45989.787255902775</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45989.787255902775</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45989.787255902775</v>
      </c>
      <c r="H39" s="134"/>
      <c r="I39" s="136" t="str">
        <f>IFERROR(VLOOKUP(D39,DB!A:F,6,0),"")</f>
        <v/>
      </c>
      <c r="J39" s="136" t="str">
        <f>IFERROR(VLOOKUP(D39,DB!A:G,7,0),"")</f>
        <v/>
      </c>
      <c r="K39" s="132"/>
      <c r="L39" s="131" t="str">
        <f>IFERROR(VLOOKUP(D39,DB!A:I,9,0),"")</f>
        <v/>
      </c>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sheetData>
  <customSheetViews>
    <customSheetView guid="{F6042A99-DD27-4453-835D-0834D95730CC}" filter="1" showAutoFilter="1">
      <pageMargins left="0" right="0" top="0" bottom="0" header="0" footer="0"/>
      <autoFilter ref="B1:M1" xr:uid="{2C1EC1F7-1499-49E5-B0D3-F72D1ADF3614}"/>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39024</v>
      </c>
      <c r="N1" s="84" t="s">
        <v>39025</v>
      </c>
      <c r="O1" s="84" t="s">
        <v>39026</v>
      </c>
      <c r="P1" s="84" t="s">
        <v>39027</v>
      </c>
      <c r="Q1" s="84" t="s">
        <v>39028</v>
      </c>
      <c r="R1" s="84" t="s">
        <v>39029</v>
      </c>
      <c r="S1" s="84" t="s">
        <v>39030</v>
      </c>
      <c r="T1" s="84" t="s">
        <v>39031</v>
      </c>
      <c r="U1" s="84" t="s">
        <v>39032</v>
      </c>
      <c r="V1" s="84" t="s">
        <v>39033</v>
      </c>
      <c r="W1" s="84" t="s">
        <v>39034</v>
      </c>
      <c r="X1" s="84" t="s">
        <v>39035</v>
      </c>
      <c r="Y1" s="84" t="s">
        <v>39036</v>
      </c>
      <c r="Z1" s="84" t="s">
        <v>39037</v>
      </c>
      <c r="AA1" s="84" t="s">
        <v>39038</v>
      </c>
      <c r="AB1" s="84" t="s">
        <v>39039</v>
      </c>
      <c r="AC1" s="84" t="s">
        <v>39040</v>
      </c>
      <c r="AD1" s="84" t="s">
        <v>39041</v>
      </c>
      <c r="AE1" s="84" t="s">
        <v>39042</v>
      </c>
      <c r="AF1" s="84" t="s">
        <v>39043</v>
      </c>
      <c r="AG1" s="84" t="s">
        <v>39044</v>
      </c>
      <c r="AH1" s="84" t="s">
        <v>39045</v>
      </c>
      <c r="AI1" s="84" t="s">
        <v>39046</v>
      </c>
      <c r="AJ1" s="84" t="s">
        <v>39047</v>
      </c>
      <c r="AK1" s="84" t="s">
        <v>39048</v>
      </c>
      <c r="AL1" s="84" t="s">
        <v>39049</v>
      </c>
      <c r="AM1" s="84" t="s">
        <v>39050</v>
      </c>
      <c r="AN1" s="84" t="s">
        <v>39051</v>
      </c>
      <c r="AO1" s="84" t="s">
        <v>39052</v>
      </c>
      <c r="AP1" s="84" t="s">
        <v>39053</v>
      </c>
      <c r="AQ1" s="84" t="s">
        <v>39054</v>
      </c>
      <c r="AR1" s="84" t="s">
        <v>39055</v>
      </c>
      <c r="AS1" s="84" t="s">
        <v>39056</v>
      </c>
      <c r="AT1" s="84" t="s">
        <v>39057</v>
      </c>
      <c r="AU1" s="84" t="s">
        <v>39058</v>
      </c>
      <c r="AV1" s="84" t="s">
        <v>39059</v>
      </c>
      <c r="AW1" s="84" t="s">
        <v>39060</v>
      </c>
      <c r="AX1" s="84" t="s">
        <v>39061</v>
      </c>
      <c r="AY1" s="84" t="s">
        <v>39062</v>
      </c>
      <c r="AZ1" s="84" t="s">
        <v>39063</v>
      </c>
      <c r="BA1" s="84" t="s">
        <v>39064</v>
      </c>
      <c r="BB1" s="84" t="s">
        <v>39065</v>
      </c>
      <c r="BC1" s="84" t="s">
        <v>39066</v>
      </c>
      <c r="BD1" s="84" t="s">
        <v>39067</v>
      </c>
      <c r="BE1" s="84" t="s">
        <v>39068</v>
      </c>
      <c r="BF1" s="84" t="s">
        <v>39069</v>
      </c>
      <c r="BG1" s="84" t="s">
        <v>39070</v>
      </c>
      <c r="BH1" s="84" t="s">
        <v>39071</v>
      </c>
      <c r="BI1" s="84" t="s">
        <v>39072</v>
      </c>
      <c r="BJ1" s="84" t="s">
        <v>39073</v>
      </c>
      <c r="BK1" s="84" t="s">
        <v>39074</v>
      </c>
      <c r="BL1" s="84" t="s">
        <v>39075</v>
      </c>
      <c r="BM1" s="84" t="s">
        <v>39076</v>
      </c>
      <c r="BN1" s="84" t="s">
        <v>39077</v>
      </c>
      <c r="BO1" s="84" t="s">
        <v>39078</v>
      </c>
      <c r="BP1" s="84" t="s">
        <v>39079</v>
      </c>
      <c r="BQ1" s="84" t="s">
        <v>39080</v>
      </c>
      <c r="BR1" s="84" t="s">
        <v>39081</v>
      </c>
      <c r="BS1" s="84" t="s">
        <v>39082</v>
      </c>
      <c r="BT1" s="84" t="s">
        <v>39083</v>
      </c>
      <c r="BU1" s="84" t="s">
        <v>39084</v>
      </c>
      <c r="BV1" s="84" t="s">
        <v>39085</v>
      </c>
      <c r="BW1" s="84" t="s">
        <v>39086</v>
      </c>
      <c r="BX1" s="84" t="s">
        <v>39087</v>
      </c>
      <c r="BY1" s="84" t="s">
        <v>39088</v>
      </c>
      <c r="BZ1" s="84" t="s">
        <v>39089</v>
      </c>
      <c r="CA1" s="84" t="s">
        <v>39090</v>
      </c>
      <c r="CB1" s="84" t="s">
        <v>39091</v>
      </c>
      <c r="CC1" s="84" t="s">
        <v>39092</v>
      </c>
      <c r="CD1" s="84" t="s">
        <v>39093</v>
      </c>
      <c r="CE1" s="84" t="s">
        <v>39094</v>
      </c>
      <c r="CF1" s="84" t="s">
        <v>39095</v>
      </c>
      <c r="CG1" s="84" t="s">
        <v>39096</v>
      </c>
      <c r="CH1" s="84" t="s">
        <v>39097</v>
      </c>
      <c r="CI1" s="84" t="s">
        <v>39098</v>
      </c>
      <c r="CJ1" s="84" t="s">
        <v>39099</v>
      </c>
    </row>
    <row r="2" spans="1:88" s="118" customFormat="1" ht="31.5" customHeight="1">
      <c r="A2" s="58" t="s">
        <v>39100</v>
      </c>
      <c r="B2" s="58" t="s">
        <v>27</v>
      </c>
      <c r="C2" s="58">
        <v>1</v>
      </c>
      <c r="D2" s="58" t="s">
        <v>19542</v>
      </c>
      <c r="E2" s="81" t="s">
        <v>39101</v>
      </c>
      <c r="F2" s="71">
        <v>45322.056979166664</v>
      </c>
      <c r="G2" s="72" t="s">
        <v>39102</v>
      </c>
      <c r="H2" s="83">
        <v>45322.050729166665</v>
      </c>
      <c r="I2" s="58" t="s">
        <v>88</v>
      </c>
      <c r="J2" s="58" t="s">
        <v>65</v>
      </c>
      <c r="K2" s="82" t="s">
        <v>39103</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39104</v>
      </c>
      <c r="B3" s="58" t="str">
        <f>IFERROR(VLOOKUP(D3,DB!A:K,11,0),"")</f>
        <v>R2</v>
      </c>
      <c r="C3" s="58">
        <v>1</v>
      </c>
      <c r="D3" s="58" t="s">
        <v>25643</v>
      </c>
      <c r="E3" s="81" t="s">
        <v>39021</v>
      </c>
      <c r="F3" s="71">
        <v>45824.999837962961</v>
      </c>
      <c r="G3" s="72">
        <f t="shared" ref="G3" ca="1" si="0">IFERROR(NOW()-F3,"-")</f>
        <v>164.78741793981317</v>
      </c>
      <c r="H3" s="71">
        <v>45824.993587962963</v>
      </c>
      <c r="I3" s="58" t="str">
        <f>IFERROR(VLOOKUP(D3,DB!A:F,6,0),"")</f>
        <v>Generator-SG</v>
      </c>
      <c r="J3" s="58" t="str">
        <f>IFERROR(VLOOKUP(D3,DB!A:G,7,0),"")</f>
        <v>Good</v>
      </c>
      <c r="K3" s="82" t="s">
        <v>39105</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39106</v>
      </c>
      <c r="B4" s="18" t="str">
        <f>IFERROR(VLOOKUP(D4,DB!A:K,11,0),"")</f>
        <v>R2</v>
      </c>
      <c r="C4" s="18">
        <v>1</v>
      </c>
      <c r="D4" s="18" t="s">
        <v>17733</v>
      </c>
      <c r="E4" s="81" t="s">
        <v>39021</v>
      </c>
      <c r="F4" s="100">
        <v>45984.387418981481</v>
      </c>
      <c r="G4" s="101">
        <f ca="1">IFERROR(NOW()-F4,"-")</f>
        <v>5.3998369212931721</v>
      </c>
      <c r="H4" s="100">
        <v>45984.381168981483</v>
      </c>
      <c r="I4" s="18" t="str">
        <f>IFERROR(VLOOKUP(D4,DB!A:F,6,0),"")</f>
        <v>SCECO</v>
      </c>
      <c r="J4" s="18" t="str">
        <f>IFERROR(VLOOKUP(D4,DB!A:G,7,0),"")</f>
        <v>Vandalized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45989.787255902775</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45989.787255902775</v>
      </c>
      <c r="H6" s="100"/>
      <c r="I6" s="18" t="str">
        <f>IFERROR(VLOOKUP(D6,DB!A:F,6,0),"")</f>
        <v/>
      </c>
      <c r="J6" s="18" t="str">
        <f>IFERROR(VLOOKUP(D6,DB!A:G,7,0),"")</f>
        <v/>
      </c>
      <c r="K6" s="19" t="s">
        <v>39108</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45989.787255902775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45989.787255902775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45989.787255902775</v>
      </c>
      <c r="H9" s="100" t="s">
        <v>39108</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45989.787255902775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45989.787255902775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45989.787255902775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45989.787255902775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45989.787255902775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45989.787255902775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45989.787255902775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45989.787255902775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45989.787255902775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45989.787255902775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45989.787255902775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45989.787255902775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45989.787255902775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45989.787255902775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45989.787255902775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45989.787255902775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45989.787255902775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45989.787255902775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45989.787255902775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45989.787255902775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45989.787255902775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45989.787255902775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45989.787255902775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45989.787255902775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45989.787255902775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45989.787255902775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45989.787255902775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45989.787255902775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45989.787255902775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45989.787255902775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45989.787255902775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45989.787255902775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45989.787255902775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45989.787255902775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45989.787255902775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45989.787255902775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45989.787255902775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45989.787255902775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45989.787255902775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45989.787255902775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45989.787255902775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45989.787255902775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45989.787255902775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45989.787255902775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45989.787255902775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45989.787255902775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45989.787255902775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45989.787255902775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45989.787255902775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45989.787255902775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45989.787255902775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45989.787255902775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45989.787255902775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45989.787255902775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45989.787255902775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45989.787255902775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45989.787255902775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45989.787255902775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45989.787255902775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45989.787255902775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45989.787255902775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45989.787255902775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45989.787255902775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45989.787255902775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45989.787255902775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45989.787255902775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45989.787255902775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45989.787255902775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45989.787255902775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45989.787255902775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45989.787255902775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45989.787255902775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45989.787255902775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45989.787255902775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45989.787255902775</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45989.787255902775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45989.787255902775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45989.787255902775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45989.787255902775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45989.787255902775</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45989.787255902775</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45989.787255902775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45989.787255902775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45989.787255902775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45989.787255902775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45989.787255902775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45989.787255902775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45989.787255902775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45989.787255902775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45989.787255902775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45989.787255902775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45989.787255902775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45989.787255902775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45989.787255902775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45989.787255902775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45989.787255902775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45989.787255902775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45989.787255902775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45989.787255902775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45989.787255902775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45989.787255902775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45989.787255902775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45989.787255902775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45989.787255902775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45989.787255902775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45989.787255902775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45989.787255902775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45989.787255902775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45989.787255902775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45989.787255902775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45989.787255902775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45989.787255902775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45989.787255902775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45989.787255902775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45989.787255902775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45989.787255902775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45989.787255902775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45989.787255902775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45989.787255902775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45989.787255902775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45989.787255902775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45989.787255902775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45989.787255902775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45989.787255902775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45989.787255902775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45989.787255902775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45989.787255902775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45989.787255902775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45989.787255902775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45989.787255902775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45989.787255902775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45989.787255902775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45989.787255902775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45989.787255902775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45989.787255902775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45989.787255902775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45989.787255902775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45989.787255902775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45989.787255902775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45989.787255902775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45989.787255902775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45989.787255902775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45989.787255902775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45989.787255902775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45989.787255902775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45989.787255902775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45989.787255902775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45989.787255902775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45989.787255902775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45989.787255902775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45989.787255902775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45989.787255902775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45989.787255902775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45989.787255902775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45989.787255902775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45989.787255902775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45989.787255902775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45989.787255902775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45989.787255902775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45989.787255902775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45989.787255902775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45989.787255902775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45989.787255902775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45989.787255902775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45989.787255902775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45989.787255902775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45989.787255902775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45989.787255902775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45989.787255902775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45989.787255902775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45989.787255902775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45989.787255902775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45989.787255902775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45989.787255902775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45989.787255902775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45989.787255902775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45989.787255902775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45989.787255902775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45989.787255902775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45989.787255902775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45989.787255902775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45989.787255902775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45989.787255902775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45989.787255902775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45989.787255902775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45989.787255902775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45989.787255902775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45989.787255902775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45989.787255902775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45989.787255902775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45989.787255902775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45989.787255902775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45989.787255902775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45989.787255902775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45989.787255902775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45989.787255902775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45989.787255902775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45989.787255902775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45989.787255902775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45989.787255902775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45989.787255902775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45989.787255902775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45989.787255902775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45989.787255902775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45989.787255902775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45989.787255902775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45989.787255902775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45989.787255902775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45989.787255902775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45989.787255902775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45989.787255902775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45989.787255902775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45989.787255902775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45989.787255902775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45989.787255902775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45989.787255902775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45989.787255902775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45989.787255902775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45989.787255902775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45989.787255902775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45989.787255902775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45989.787255902775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45989.787255902775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45989.787255902775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45989.787255902775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45989.787255902775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45989.787255902775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45989.787255902775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45989.787255902775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45989.787255902775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45989.787255902775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45989.787255902775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45989.787255902775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45989.787255902775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45989.787255902775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45989.787255902775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45989.787255902775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45989.787255902775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45989.787255902775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45989.787255902775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45989.787255902775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45989.787255902775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45989.787255902775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45989.787255902775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45989.787255902775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45989.787255902775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45989.787255902775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45989.787255902775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45989.787255902775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45989.787255902775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45989.787255902775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45989.787255902775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45989.787255902775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45989.787255902775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45989.787255902775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45989.787255902775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45989.787255902775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45989.787255902775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45989.787255902775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45989.787255902775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45989.787255902775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45989.787255902775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45989.787255902775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45989.787255902775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45989.787255902775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45989.787255902775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45989.787255902775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45989.787255902775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45989.787255902775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45989.787255902775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45989.787255902775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45989.787255902775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45989.787255902775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45989.787255902775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45989.787255902775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45989.787255902775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45989.787255902775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45989.787255902775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45989.787255902775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45989.787255902775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45989.787255902775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45989.787255902775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45989.787255902775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45989.787255902775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45989.787255902775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45989.787255902775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45989.787255902775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45989.787255902775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45989.787255902775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45989.787255902775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45989.787255902775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45989.787255902775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45989.787255902775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45989.787255902775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45989.787255902775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45989.787255902775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45989.787255902775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45989.787255902775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45989.787255902775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45989.787255902775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45989.787255902775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45989.787255902775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45989.787255902775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45989.787255902775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45989.787255902775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45989.787255902775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45989.787255902775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45989.787255902775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45989.787255902775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45989.787255902775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45989.787255902775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45989.787255902775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45989.787255902775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45989.787255902775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45989.787255902775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45989.787255902775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45989.787255902775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45989.787255902775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45989.787255902775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45989.787255902775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45989.787255902775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45989.787255902775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45989.787255902775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45989.787255902775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45989.787255902775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45989.787255902775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45989.787255902775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45989.787255902775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45989.787255902775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45989.787255902775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45989.787255902775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45989.787255902775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45989.787255902775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45989.787255902775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45989.787255902775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45989.787255902775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45989.787255902775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45989.787255902775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45989.787255902775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45989.787255902775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45989.787255902775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45989.787255902775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45989.787255902775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45989.787255902775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45989.787255902775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45989.787255902775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45989.787255902775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45989.787255902775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45989.787255902775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45989.787255902775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45989.787255902775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45989.787255902775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45989.787255902775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45989.787255902775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45989.787255902775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45989.787255902775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45989.787255902775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45989.787255902775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45989.787255902775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45989.787255902775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45989.787255902775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45989.787255902775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45989.787255902775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45989.787255902775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45989.787255902775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45989.787255902775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45989.787255902775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45989.787255902775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45989.787255902775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45989.787255902775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45989.787255902775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45989.787255902775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45989.787255902775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45989.787255902775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45989.787255902775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45989.787255902775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45989.787255902775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45989.787255902775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45989.787255902775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45989.787255902775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45989.787255902775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45989.787255902775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45989.787255902775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45989.787255902775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45989.787255902775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45989.787255902775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45989.787255902775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45989.787255902775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45989.787255902775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45989.787255902775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45989.787255902775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45989.787255902775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45989.787255902775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45989.787255902775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45989.787255902775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45989.787255902775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45989.787255902775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45989.787255902775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45989.787255902775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45989.787255902775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45989.787255902775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45989.787255902775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45989.787255902775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45989.787255902775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45989.787255902775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45989.787255902775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45989.787255902775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45989.787255902775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45989.787255902775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45989.787255902775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45989.787255902775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45989.787255902775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45989.787255902775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45989.787255902775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45989.787255902775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45989.787255902775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45989.787255902775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45989.787255902775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45989.787255902775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45989.787255902775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45989.787255902775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45989.787255902775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45989.787255902775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45989.787255902775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45989.787255902775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45989.787255902775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45989.787255902775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45989.787255902775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45989.787255902775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45989.787255902775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45989.787255902775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45989.787255902775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45989.787255902775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45989.787255902775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45989.787255902775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45989.787255902775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45989.787255902775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45989.787255902775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45989.787255902775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45989.787255902775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45989.787255902775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45989.787255902775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45989.787255902775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45989.787255902775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45989.787255902775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45989.787255902775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45989.787255902775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45989.787255902775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45989.787255902775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45989.787255902775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45989.787255902775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45989.787255902775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45989.787255902775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45989.787255902775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45989.787255902775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45989.787255902775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45989.787255902775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45989.787255902775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45989.787255902775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45989.787255902775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45989.787255902775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45989.787255902775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45989.787255902775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45989.787255902775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45989.787255902775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45989.787255902775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45989.787255902775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45989.787255902775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45989.787255902775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45989.787255902775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45989.787255902775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45989.787255902775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45989.787255902775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45989.787255902775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45989.787255902775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45989.787255902775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45989.787255902775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45989.787255902775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45989.787255902775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45989.787255902775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45989.787255902775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45989.787255902775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45989.787255902775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45989.787255902775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45989.787255902775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45989.787255902775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45989.787255902775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45989.787255902775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45989.787255902775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45989.787255902775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45989.787255902775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45989.787255902775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45989.787255902775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45989.787255902775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45989.787255902775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45989.787255902775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45989.787255902775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45989.787255902775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45989.787255902775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45989.787255902775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45989.787255902775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45989.787255902775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45989.787255902775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45989.787255902775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45989.787255902775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45989.787255902775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45989.787255902775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45989.787255902775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45989.787255902775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45989.787255902775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45989.787255902775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45989.787255902775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45989.787255902775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45989.787255902775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45989.787255902775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45989.787255902775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45989.787255902775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45989.787255902775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45989.787255902775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45989.787255902775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45989.787255902775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45989.787255902775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45989.787255902775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45989.787255902775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45989.787255902775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45989.787255902775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45989.787255902775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45989.787255902775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45989.787255902775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45989.787255902775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45989.787255902775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45989.787255902775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45989.787255902775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45989.787255902775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45989.787255902775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45989.787255902775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45989.787255902775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45989.787255902775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45989.787255902775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45989.787255902775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45989.787255902775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45989.787255902775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45989.787255902775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45989.787255902775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45989.787255902775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45989.787255902775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45989.787255902775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45989.787255902775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45989.787255902775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45989.787255902775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45989.787255902775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45989.787255902775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45989.787255902775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45989.787255902775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45989.787255902775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45989.787255902775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45989.787255902775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45989.787255902775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45989.787255902775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45989.787255902775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45989.787255902775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45989.787255902775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45989.787255902775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45989.787255902775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45989.787255902775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45989.787255902775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45989.787255902775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45989.787255902775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45989.787255902775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45989.787255902775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45989.787255902775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45989.787255902775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45989.787255902775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45989.787255902775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45989.787255902775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45989.787255902775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45989.787255902775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45989.787255902775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45989.787255902775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45989.787255902775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45989.787255902775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45989.787255902775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45989.787255902775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45989.787255902775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45989.787255902775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45989.787255902775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45989.787255902775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45989.787255902775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45989.787255902775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45989.787255902775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45989.787255902775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45989.787255902775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45989.787255902775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45989.787255902775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45989.787255902775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45989.787255902775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45989.787255902775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45989.787255902775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45989.787255902775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45989.787255902775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45989.787255902775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45989.787255902775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45989.787255902775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45989.787255902775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45989.787255902775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45989.787255902775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45989.787255902775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45989.787255902775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45989.787255902775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45989.787255902775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45989.787255902775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45989.787255902775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45989.787255902775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45989.787255902775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45989.787255902775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45989.787255902775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45989.787255902775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45989.787255902775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45989.787255902775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45989.787255902775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45989.787255902775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45989.787255902775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45989.787255902775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45989.787255902775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45989.787255902775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45989.787255902775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45989.787255902775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45989.787255902775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45989.787255902775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45989.787255902775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45989.787255902775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45989.787255902775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45989.787255902775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45989.787255902775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45989.787255902775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45989.787255902775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45989.787255902775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45989.787255902775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45989.787255902775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45989.787255902775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45989.787255902775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45989.787255902775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45989.787255902775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45989.787255902775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45989.787255902775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45989.787255902775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45989.787255902775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45989.787255902775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45989.787255902775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45989.787255902775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45989.787255902775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45989.787255902775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45989.787255902775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45989.787255902775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45989.787255902775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45989.787255902775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45989.787255902775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45989.787255902775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45989.787255902775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45989.787255902775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45989.787255902775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45989.787255902775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45989.787255902775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45989.787255902775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45989.787255902775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45989.787255902775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45989.787255902775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45989.787255902775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45989.787255902775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45989.787255902775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45989.787255902775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45989.787255902775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45989.787255902775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45989.787255902775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45989.787255902775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45989.787255902775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45989.787255902775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45989.787255902775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45989.787255902775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45989.787255902775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45989.787255902775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45989.787255902775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45989.787255902775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45989.787255902775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45989.787255902775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45989.787255902775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45989.787255902775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45989.787255902775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45989.787255902775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45989.787255902775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45989.787255902775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45989.787255902775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45989.787255902775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45989.787255902775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45989.787255902775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45989.787255902775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45989.787255902775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45989.787255902775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45989.787255902775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45989.787255902775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45989.787255902775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45989.787255902775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45989.787255902775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45989.787255902775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45989.787255902775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45989.787255902775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45989.787255902775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45989.787255902775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45989.787255902775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45989.787255902775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45989.787255902775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45989.787255902775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45989.787255902775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45989.787255902775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45989.787255902775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45989.787255902775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45989.787255902775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45989.787255902775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45989.787255902775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45989.787255902775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45989.787255902775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45989.787255902775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45989.787255902775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45989.787255902775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45989.787255902775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45989.787255902775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45989.787255902775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45989.787255902775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45989.787255902775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45989.787255902775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45989.787255902775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45989.787255902775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45989.787255902775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45989.787255902775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45989.787255902775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45989.787255902775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45989.787255902775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45989.787255902775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45989.787255902775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45989.787255902775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45989.787255902775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45989.787255902775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45989.787255902775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45989.787255902775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45989.787255902775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45989.787255902775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45989.787255902775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45989.787255902775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45989.787255902775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45989.787255902775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45989.787255902775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45989.787255902775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45989.787255902775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45989.787255902775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45989.787255902775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45989.787255902775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45989.787255902775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45989.787255902775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45989.787255902775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45989.787255902775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45989.787255902775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45989.787255902775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45989.787255902775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45989.787255902775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45989.787255902775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45989.787255902775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45989.787255902775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45989.787255902775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45989.787255902775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45989.787255902775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45989.787255902775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45989.787255902775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45989.787255902775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45989.787255902775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45989.787255902775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45989.787255902775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45989.787255902775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45989.787255902775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45989.787255902775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45989.787255902775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45989.787255902775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45989.787255902775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45989.787255902775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45989.787255902775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45989.787255902775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45989.787255902775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45989.787255902775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45989.787255902775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45989.787255902775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45989.787255902775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45989.787255902775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45989.787255902775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45989.787255902775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45989.787255902775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45989.787255902775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45989.787255902775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45989.787255902775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45989.787255902775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45989.787255902775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45989.787255902775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45989.787255902775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45989.787255902775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45989.787255902775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45989.787255902775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45989.787255902775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45989.787255902775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45989.787255902775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45989.787255902775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45989.787255902775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45989.787255902775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45989.787255902775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45989.787255902775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45989.787255902775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45989.787255902775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45989.787255902775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45989.787255902775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45989.787255902775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45989.787255902775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45989.787255902775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45989.787255902775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45989.787255902775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45989.787255902775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45989.787255902775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45989.787255902775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45989.787255902775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45989.787255902775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45989.787255902775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45989.787255902775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45989.787255902775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45989.787255902775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45989.787255902775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45989.787255902775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45989.787255902775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45989.787255902775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45989.787255902775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45989.787255902775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45989.787255902775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45989.787255902775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45989.787255902775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45989.787255902775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45989.787255902775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45989.787255902775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45989.787255902775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45989.787255902775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45989.787255902775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45989.787255902775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45989.787255902775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45989.787255902775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45989.787255902775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45989.787255902775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45989.787255902775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45989.787255902775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45989.787255902775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45989.787255902775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45989.787255902775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45989.787255902775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45989.787255902775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45989.787255902775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45989.787255902775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45989.787255902775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45989.787255902775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45989.787255902775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45989.787255902775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45989.787255902775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45989.787255902775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45989.787255902775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45989.787255902775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45989.787255902775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45989.787255902775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45989.787255902775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45989.787255902775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45989.787255902775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45989.787255902775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45989.787255902775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45989.787255902775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45989.787255902775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45989.787255902775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45989.787255902775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45989.787255902775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45989.787255902775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45989.787255902775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45989.787255902775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45989.787255902775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45989.787255902775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45989.787255902775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45989.787255902775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45989.787255902775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45989.787255902775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45989.787255902775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45989.787255902775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45989.787255902775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45989.787255902775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45989.787255902775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45989.787255902775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45989.787255902775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45989.787255902775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45989.787255902775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45989.787255902775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45989.787255902775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45989.787255902775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45989.787255902775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45989.787255902775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45989.787255902775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45989.787255902775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45989.787255902775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45989.787255902775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45989.787255902775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45989.787255902775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45989.787255902775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45989.787255902775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45989.787255902775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45989.787255902775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45989.787255902775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45989.787255902775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45989.787255902775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45989.787255902775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45989.787255902775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45989.787255902775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45989.787255902775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45989.787255902775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45989.787255902775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45989.787255902775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45989.787255902775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45989.787255902775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45989.787255902775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45989.787255902775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45989.787255902775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45989.787255902775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45989.787255902775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45989.787255902775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45989.787255902775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45989.787255902775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45989.787255902775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45989.787255902775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45989.787255902775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45989.787255902775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45989.787255902775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45989.787255902775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45989.787255902775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45989.787255902775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45989.787255902775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45989.787255902775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45989.787255902775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45989.787255902775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45989.787255902775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45989.787255902775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45989.787255902775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45989.787255902775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45989.787255902775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45989.787255902775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45989.787255902775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45989.787255902775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45989.787255902775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45989.787255902775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45989.787255902775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45989.787255902775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45989.787255902775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45989.787255902775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45989.787255902775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45989.787255902775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45989.787255902775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45989.787255902775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45989.787255902775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45989.787255902775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45989.787255902775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45989.787255902775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45989.787255902775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45989.787255902775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45989.787255902775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45989.787255902775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45989.787255902775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45989.787255902775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45989.787255902775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45989.787255902775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45989.787255902775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45989.787255902775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45989.787255902775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45989.787255902775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45989.787255902775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45989.787255902775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45989.787255902775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45989.787255902775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45989.787255902775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45989.787255902775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45989.787255902775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45989.787255902775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45989.787255902775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45989.787255902775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45989.787255902775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45989.787255902775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45989.787255902775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45989.787255902775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45989.787255902775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45989.787255902775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45989.787255902775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45989.787255902775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45989.787255902775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45989.787255902775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45989.787255902775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45989.787255902775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45989.787255902775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45989.787255902775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45989.787255902775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45989.787255902775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45989.787255902775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45989.787255902775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45989.787255902775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45989.787255902775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45989.787255902775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45989.787255902775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45989.787255902775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45989.787255902775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45989.787255902775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45989.787255902775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45989.787255902775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45989.787255902775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45989.787255902775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45989.787255902775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45989.787255902775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45989.787255902775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45989.787255902775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45989.787255902775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45989.787255902775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45989.787255902775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45989.787255902775</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286.30653831017844</v>
      </c>
      <c r="H2" s="92">
        <v>45703.474768518521</v>
      </c>
      <c r="I2" s="92" t="str">
        <f>IFERROR(VLOOKUP(D2,DB!A:F,6,0),"")</f>
        <v>SCECO</v>
      </c>
      <c r="J2" s="92" t="str">
        <f>IFERROR(VLOOKUP(D2,DB!A:G,7,0),"")</f>
        <v>Dead</v>
      </c>
      <c r="K2" s="94" t="s">
        <v>39110</v>
      </c>
      <c r="L2" s="88" t="str">
        <f>IFERROR(VLOOKUP(D2,DB!A:I,9,0),"")</f>
        <v>Latis</v>
      </c>
    </row>
    <row r="3" spans="1:16" ht="15" customHeight="1">
      <c r="A3" s="110" t="s">
        <v>39111</v>
      </c>
      <c r="B3" s="88" t="str">
        <f>IFERROR(VLOOKUP(D3,DB!A:K,11,0),"")</f>
        <v>R4</v>
      </c>
      <c r="C3" s="90">
        <v>2</v>
      </c>
      <c r="D3" s="88" t="s">
        <v>36001</v>
      </c>
      <c r="E3" s="91" t="s">
        <v>39021</v>
      </c>
      <c r="F3" s="92">
        <v>45989.70108796296</v>
      </c>
      <c r="G3" s="93">
        <f t="shared" ref="G3:G64" ca="1" si="0">IFERROR(NOW()-F3,"")</f>
        <v>8.6167939814913552E-2</v>
      </c>
      <c r="H3" s="92">
        <v>45989.719317129631</v>
      </c>
      <c r="I3" s="110" t="str">
        <f>IFERROR(VLOOKUP(D3,DB!A:F,6,0),"")</f>
        <v>SCECO</v>
      </c>
      <c r="J3" s="110" t="str">
        <f>IFERROR(VLOOKUP(D3,DB!A:G,7,0),"")</f>
        <v>Dead</v>
      </c>
      <c r="K3" s="94" t="s">
        <v>39112</v>
      </c>
      <c r="L3" s="88" t="str">
        <f>IFERROR(VLOOKUP(D3,DB!A:I,9,0),"")</f>
        <v>Latis</v>
      </c>
    </row>
    <row r="4" spans="1:16" ht="15" customHeight="1">
      <c r="A4" s="110"/>
      <c r="B4" s="88" t="str">
        <f>IFERROR(VLOOKUP(D4,DB!A:K,11,0),"")</f>
        <v/>
      </c>
      <c r="C4" s="90"/>
      <c r="D4" s="88"/>
      <c r="E4" s="91"/>
      <c r="F4" s="92"/>
      <c r="G4" s="93">
        <f t="shared" ca="1" si="0"/>
        <v>45989.787255902775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45989.787255902775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45989.787255902775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45989.787255902775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45989.787255902775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45989.787255902775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45989.787255902775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45989.787255902775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45989.787255902775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45989.787255902775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45989.787255902775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45989.787255902775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45989.787255902775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45989.787255902775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45989.787255902775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45989.787255902775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45989.787255902775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45989.787255902775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45989.787255902775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45989.787255902775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45989.787255902775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45989.787255902775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45989.787255902775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45989.787255902775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45989.787255902775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45989.787255902775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45989.787255902775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45989.787255902775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45989.787255902775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45989.787255902775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45989.787255902775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45989.787255902775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45989.787255902775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45989.787255902775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45989.787255902775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45989.787255902775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45989.787255902775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45989.787255902775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45989.787255902775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45989.787255902775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45989.787255902775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45989.787255902775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45989.787255902775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45989.787255902775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45989.787255902775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45989.787255902775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45989.787255902775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45989.787255902775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45989.787255902775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45989.787255902775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45989.787255902775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45989.787255902775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45989.787255902775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45989.787255902775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45989.787255902775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45989.787255902775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45989.787255902775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45989.787255902775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45989.787255902775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45989.787255902775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45989.787255902775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45989.787255902775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45989.787255902775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45989.787255902775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45989.787255902775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45989.787255902775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45989.787255902775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45989.787255902775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45989.787255902775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45989.787255902775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45989.787255902775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45989.787255902775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45989.787255902775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45989.787255902775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45989.787255902775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45989.787255902775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45989.787255902775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45989.787255902775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45989.787255902775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45989.787255902775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45989.787255902775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45989.787255902775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45989.787255902775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45989.787255902775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45989.787255902775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45989.787255902775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45989.787255902775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45989.787255902775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45989.787255902775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45989.787255902775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45989.787255902775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45989.787255902775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45989.787255902775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45989.787255902775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45989.787255902775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45989.787255902775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45989.787255902775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45989.787255902775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45989.787255902775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45989.787255902775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45989.787255902775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45989.787255902775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45989.787255902775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45989.787255902775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45989.787255902775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45989.787255902775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45989.787255902775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45989.787255902775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45989.787255902775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45989.787255902775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45989.787255902775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45989.787255902775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45989.787255902775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45989.787255902775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45989.787255902775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45989.787255902775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45989.787255902775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45989.787255902775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45989.787255902775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45989.787255902775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45989.787255902775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45989.787255902775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45989.787255902775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45989.787255902775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45989.787255902775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45989.787255902775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45989.787255902775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45989.787255902775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45989.787255902775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45989.787255902775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45989.787255902775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45989.787255902775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45989.787255902775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45989.787255902775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45989.787255902775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45989.787255902775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45989.787255902775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45989.787255902775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45989.787255902775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45989.787255902775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45989.787255902775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45989.787255902775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45989.787255902775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45989.787255902775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45989.787255902775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45989.787255902775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45989.787255902775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45989.787255902775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45989.787255902775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45989.787255902775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45989.787255902775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45989.787255902775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45989.787255902775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45989.787255902775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45989.787255902775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45989.787255902775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45989.787255902775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45989.787255902775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45989.787255902775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45989.787255902775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45989.787255902775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45989.787255902775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45989.787255902775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45989.787255902775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45989.787255902775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45989.787255902775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45989.787255902775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45989.787255902775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45989.787255902775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45989.787255902775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45989.787255902775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45989.787255902775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45989.787255902775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45989.787255902775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45989.787255902775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45989.787255902775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45989.787255902775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45989.787255902775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45989.787255902775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45989.787255902775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45989.787255902775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45989.787255902775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45989.787255902775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45989.787255902775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45989.787255902775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45989.787255902775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45989.787255902775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45989.787255902775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45989.787255902775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56" ca="1" si="3">IFERROR(NOW()-F193,"")</f>
        <v>45989.787255902775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45989.787255902775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45989.787255902775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45989.787255902775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45989.787255902775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45989.787255902775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45989.787255902775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45989.787255902775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45989.787255902775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45989.787255902775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45989.787255902775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45989.787255902775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45989.787255902775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45989.787255902775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45989.787255902775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45989.787255902775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45989.787255902775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45989.787255902775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45989.787255902775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45989.787255902775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45989.787255902775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45989.787255902775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45989.787255902775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45989.787255902775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45989.787255902775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45989.787255902775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45989.787255902775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45989.787255902775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45989.787255902775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45989.787255902775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45989.787255902775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45989.787255902775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45989.787255902775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45989.787255902775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45989.787255902775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45989.787255902775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45989.787255902775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45989.787255902775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45989.787255902775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45989.787255902775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45989.787255902775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45989.787255902775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45989.787255902775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45989.787255902775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45989.787255902775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45989.787255902775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45989.787255902775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45989.787255902775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45989.787255902775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45989.787255902775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45989.787255902775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45989.787255902775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45989.787255902775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45989.787255902775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45989.787255902775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45989.787255902775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45989.787255902775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45989.787255902775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45989.787255902775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45989.787255902775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45989.787255902775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45989.787255902775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45989.787255902775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3"/>
        <v>45989.787255902775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ref="G257:G302" ca="1" si="4">IFERROR(NOW()-F257,"")</f>
        <v>45989.787255902775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45989.787255902775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45989.787255902775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45989.787255902775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45989.787255902775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45989.787255902775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45989.787255902775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45989.787255902775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45989.787255902775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45989.787255902775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45989.787255902775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45989.787255902775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45989.787255902775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45989.787255902775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45989.787255902775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45989.787255902775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45989.787255902775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45989.787255902775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45989.787255902775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45989.787255902775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45989.787255902775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45989.787255902775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45989.787255902775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45989.787255902775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45989.787255902775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45989.787255902775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45989.787255902775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45989.787255902775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45989.787255902775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45989.787255902775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45989.787255902775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45989.787255902775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45989.787255902775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45989.787255902775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45989.787255902775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45989.787255902775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45989.787255902775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45989.787255902775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45989.787255902775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45989.787255902775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45989.787255902775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45989.787255902775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45989.787255902775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45989.787255902775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45989.787255902775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4"/>
        <v>45989.787255902775</v>
      </c>
      <c r="H302" s="92"/>
      <c r="I302" s="110" t="str">
        <f>IFERROR(VLOOKUP(D302,DB!A:F,6,0),"")</f>
        <v/>
      </c>
      <c r="J302" s="110" t="str">
        <f>IFERROR(VLOOKUP(D302,DB!A:G,7,0),"")</f>
        <v/>
      </c>
      <c r="K302" s="94"/>
      <c r="L302" s="88" t="str">
        <f>IFERROR(VLOOKUP(D302,DB!A:I,9,0),"")</f>
        <v/>
      </c>
    </row>
  </sheetData>
  <dataValidations count="2">
    <dataValidation allowBlank="1" showInputMessage="1" showErrorMessage="1" sqref="E1" xr:uid="{A4F81451-56CC-4543-9497-104C4E44EE4B}"/>
    <dataValidation type="list" allowBlank="1" showInputMessage="1" showErrorMessage="1" sqref="E2:E3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D11" sqref="D11"/>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39113</v>
      </c>
      <c r="B2" s="37" t="str">
        <f>IFERROR(VLOOKUP(D2,DB!A:K,11,0),"")</f>
        <v>R5</v>
      </c>
      <c r="C2" s="37">
        <v>3</v>
      </c>
      <c r="D2" s="103" t="s">
        <v>36011</v>
      </c>
      <c r="E2" s="37" t="s">
        <v>39021</v>
      </c>
      <c r="F2" s="38">
        <v>45891.832060185188</v>
      </c>
      <c r="G2" s="105">
        <f ca="1">IFERROR(NOW()-F2,"")</f>
        <v>97.955195717586321</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39101</v>
      </c>
      <c r="F3" s="38">
        <v>45926.188877314817</v>
      </c>
      <c r="G3" s="105">
        <f t="shared" ref="G3" ca="1" si="0">IFERROR(NOW()-F3,"")</f>
        <v>63.598378587957995</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39101</v>
      </c>
      <c r="F4" s="107">
        <v>45948.661111111112</v>
      </c>
      <c r="G4" s="108">
        <f t="shared" ref="G4" ca="1" si="1">IFERROR(NOW()-F4,"")</f>
        <v>41.126144791662227</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07">
        <v>45981.373298611114</v>
      </c>
      <c r="G5" s="108">
        <f ca="1">IFERROR(NOW()-F5,"")</f>
        <v>8.4139572916610632</v>
      </c>
      <c r="H5" s="144">
        <v>45981.360798611109</v>
      </c>
      <c r="I5" s="106" t="str">
        <f>IFERROR(VLOOKUP(D5,DB!A:F,6,0),"")</f>
        <v>SCECO</v>
      </c>
      <c r="J5" s="106" t="str">
        <f>IFERROR(VLOOKUP(D5,DB!A:G,7,0),"")</f>
        <v>Dead</v>
      </c>
      <c r="K5" s="106" t="s">
        <v>39120</v>
      </c>
      <c r="L5" s="106" t="str">
        <f>IFERROR(VLOOKUP(D5,DB!A:I,9,0),"")</f>
        <v>Latis</v>
      </c>
    </row>
    <row r="6" spans="1:13">
      <c r="A6" s="37" t="s">
        <v>39121</v>
      </c>
      <c r="B6" s="37" t="str">
        <f>IFERROR(VLOOKUP(D6,DB!A:K,11,0),"")</f>
        <v>R5</v>
      </c>
      <c r="C6" s="106">
        <v>1</v>
      </c>
      <c r="D6" s="106" t="s">
        <v>32330</v>
      </c>
      <c r="E6" s="106" t="s">
        <v>39021</v>
      </c>
      <c r="F6" s="38" t="s">
        <v>24</v>
      </c>
      <c r="G6" s="143" t="str">
        <f t="shared" ref="G6:G13" ca="1" si="2">IFERROR(NOW()-F6,"")</f>
        <v/>
      </c>
      <c r="H6" s="38">
        <v>45989.725752314815</v>
      </c>
      <c r="I6" s="37" t="str">
        <f>IFERROR(VLOOKUP(D6,DB!A:F,6,0),"")</f>
        <v>SCECO</v>
      </c>
      <c r="J6" s="37" t="str">
        <f>IFERROR(VLOOKUP(D6,DB!A:G,7,0),"")</f>
        <v>Dead</v>
      </c>
      <c r="K6" s="37" t="s">
        <v>39122</v>
      </c>
      <c r="L6" s="37" t="str">
        <f>IFERROR(VLOOKUP(D6,DB!A:I,9,0),"")</f>
        <v>Latis</v>
      </c>
    </row>
    <row r="7" spans="1:13">
      <c r="A7" s="37"/>
      <c r="B7" s="37" t="str">
        <f>IFERROR(VLOOKUP(D7,DB!A:K,11,0),"")</f>
        <v/>
      </c>
      <c r="C7" s="37"/>
      <c r="D7" s="106"/>
      <c r="E7" s="37"/>
      <c r="F7" s="38"/>
      <c r="G7" s="143">
        <f t="shared" ca="1" si="2"/>
        <v>45989.787255902775</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45989.787255902775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45989.787255902775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45989.787255902775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45989.787255902775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45989.787255902775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t="shared" ca="1" si="2"/>
        <v>45989.787255902775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45989.787255902775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45989.787255902775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45989.787255902775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45989.787255902775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45989.787255902775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45989.787255902775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45989.787255902775</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45989.787255902775</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45989.787255902775</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45989.787255902775</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45989.787255902775</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45989.787255902775</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45989.787255902775</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45989.787255902775</v>
      </c>
      <c r="H27" s="38"/>
      <c r="I27" s="37" t="str">
        <f>IFERROR(VLOOKUP(D27,DB!A:F,6,0),"")</f>
        <v/>
      </c>
      <c r="J27" s="37" t="str">
        <f>IFERROR(VLOOKUP(D27,DB!A:G,7,0),"")</f>
        <v/>
      </c>
      <c r="K27" s="37"/>
      <c r="L27" s="37" t="str">
        <f>IFERROR(VLOOKUP(D27,DB!A:I,9,0),"")</f>
        <v/>
      </c>
    </row>
    <row r="28" spans="1:12">
      <c r="A28" s="37"/>
      <c r="B28" s="37" t="str">
        <f>IFERROR(VLOOKUP(D28,DB!A:K,11,0),"")</f>
        <v/>
      </c>
      <c r="C28" s="37"/>
      <c r="D28" s="106"/>
      <c r="E28" s="37"/>
      <c r="F28" s="38"/>
      <c r="G28" s="143">
        <f ca="1">IFERROR(NOW()-F28,"")</f>
        <v>45989.787255902775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45989.787255902775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45989.787255902775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45989.787255902775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45989.787255902775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45989.787255902775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45989.787255902775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45989.787255902775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45989.787255902775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45989.787255902775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45989.787255902775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45989.787255902775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45989.787255902775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45989.787255902775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45989.787255902775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45989.787255902775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45989.787255902775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45989.787255902775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45989.787255902775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45989.787255902775</v>
      </c>
      <c r="H47" s="38"/>
      <c r="I47" s="37" t="str">
        <f>IFERROR(VLOOKUP(D47,DB!A:F,6,0),"")</f>
        <v/>
      </c>
      <c r="J47" s="37" t="str">
        <f>IFERROR(VLOOKUP(D47,DB!A:G,7,0),"")</f>
        <v/>
      </c>
      <c r="K47" s="37"/>
      <c r="L47" s="37" t="str">
        <f>IFERROR(VLOOKUP(D47,DB!A:I,9,0),"")</f>
        <v/>
      </c>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row r="56" spans="1:12">
      <c r="A56" s="103"/>
      <c r="B56" s="103"/>
      <c r="C56" s="103"/>
      <c r="D56" s="103"/>
      <c r="E56" s="103"/>
      <c r="F56" s="144"/>
      <c r="G56" s="105"/>
      <c r="H56" s="144"/>
      <c r="I56" s="103"/>
      <c r="J56" s="103"/>
      <c r="K56" s="103"/>
      <c r="L56" s="103"/>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45989.787255902775</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45989.787255902775</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45989.787255902775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45989.787255902775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45989.787255902775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45989.787255902775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45989.787255902775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45989.787255902775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45989.787255902775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45989.787255902775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45989.787255902775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45989.787255902775</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45989.787255902775</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45989.787255902775</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45989.787255902775</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45989.787255902775</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45989.787255902775</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45989.787255902775</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45989.787255902775</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2025-11-28T15:55:14Z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