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69" documentId="13_ncr:1_{F6CB121F-512D-4AA6-A0C1-0FB36C537598}" xr6:coauthVersionLast="47" xr6:coauthVersionMax="47" xr10:uidLastSave="{73DFE355-6C4D-47BC-B02F-EB72BE6E1AD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<sst xmlns="http://schemas.openxmlformats.org/spreadsheetml/2006/main" count="180297" uniqueCount="39133">
  <si>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</si>
  <si>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</si>
  <si>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</si>
  <si>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</si>
  <si>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</si>
  <si>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</si>
  <si>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</si>
  <si>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</si>
  <si>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</si>
  <si>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</si>
  <si>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</si>
  <si>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</si>
  <si>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</si>
  <si>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</si>
  <si>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</si>
  <si>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</si>
  <si>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</si>
  <si>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</si>
  <si>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</si>
  <si>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</si>
  <si>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</si>
  <si>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</si>
  <si>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</si>
  <si>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</si>
  <si>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</si>
  <si>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</si>
  <si>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</si>
  <si>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</si>
  <si>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</si>
  <si>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</si>
  <si>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</si>
  <si>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</si>
  <si>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</si>
  <si>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</si>
  <si>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</si>
  <si>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</si>
  <si>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</si>
  <si>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</si>
  <si>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</si>
  <si>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</si>
  <si>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</si>
  <si>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</si>
  <si>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</si>
  <si>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</si>
  <si>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</si>
  <si>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</si>
  <si>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</si>
  <si>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</si>
  <si>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</si>
  <si>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</si>
  <si>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</si>
  <si>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</si>
  <si>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</si>
  <si>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</si>
  <si>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</si>
  <si>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</si>
  <si>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</si>
  <si>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</si>
  <si>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</si>
  <si>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</si>
  <si>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</si>
  <si>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</si>
  <si>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</si>
  <si>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</si>
  <si>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</si>
  <si>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</si>
  <si>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</si>
  <si>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</si>
  <si>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</si>
  <si>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</si>
  <si>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</si>
  <si>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</si>
  <si>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</si>
  <si>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</si>
  <si>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</si>
  <si>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</si>
  <si>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</si>
  <si>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</si>
  <si>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</si>
  <si>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</si>
  <si>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</si>
  <si>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</si>
  <si>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</si>
  <si>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</si>
  <si>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</si>
  <si>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</si>
  <si>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</si>
  <si>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</si>
  <si>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</si>
  <si>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</si>
  <si>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</si>
  <si>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</si>
  <si>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</si>
  <si>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</si>
  <si>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</si>
  <si>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</si>
  <si>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</si>
  <si>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</si>
  <si>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</si>
  <si>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</si>
  <si>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</si>
  <si>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</si>
  <si>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</si>
  <si>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</si>
  <si>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</si>
  <si>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</si>
  <si>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</si>
  <si>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</si>
  <si>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</si>
  <si>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</si>
  <si>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</si>
  <si>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</si>
  <si>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</si>
  <si>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</si>
  <si>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</si>
  <si>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</si>
  <si>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</si>
  <si>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</si>
  <si>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</si>
  <si>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</si>
  <si>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</si>
  <si>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</si>
  <si>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</si>
  <si>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</si>
  <si>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</si>
  <si>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</si>
  <si>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</si>
  <si>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</si>
  <si>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</si>
  <si>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</si>
  <si>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</si>
  <si>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</si>
  <si>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</si>
  <si>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</si>
  <si>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</si>
  <si>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</si>
  <si>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</si>
  <si>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</si>
  <si>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</si>
  <si>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</si>
  <si>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</si>
  <si>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</si>
  <si>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</si>
  <si>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</si>
  <si>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</si>
  <si>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</si>
  <si>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</si>
  <si>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</si>
  <si>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</si>
  <si>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</si>
  <si>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</si>
  <si>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</si>
  <si>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</si>
  <si>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</si>
  <si>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</si>
  <si>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</si>
  <si>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</si>
  <si>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</si>
  <si>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</si>
  <si>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</si>
  <si>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</si>
  <si>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</si>
  <si>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</si>
  <si>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</si>
  <si>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</si>
  <si>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</si>
  <si>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</si>
  <si>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</si>
  <si>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</si>
  <si>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</si>
  <si>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</si>
  <si>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</si>
  <si>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</si>
  <si>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</si>
  <si>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</si>
  <si>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</si>
  <si>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</si>
  <si>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</si>
  <si>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</si>
  <si>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</si>
  <si>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</si>
  <si>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</si>
  <si>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</si>
  <si>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</si>
  <si>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</si>
  <si>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</si>
  <si>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</si>
  <si>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</si>
  <si>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</si>
  <si>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</si>
  <si>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</si>
  <si>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</si>
  <si>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</si>
  <si>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</si>
  <si>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</si>
  <si>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</si>
  <si>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</si>
  <si>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</si>
  <si>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</si>
  <si>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</si>
  <si>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</si>
  <si>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</si>
  <si>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</si>
  <si>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</si>
  <si>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</si>
  <si>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</si>
  <si>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</si>
  <si>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</si>
  <si>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</si>
  <si>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</si>
  <si>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</si>
  <si>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</si>
  <si>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</si>
  <si>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</si>
  <si>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</si>
  <si>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</si>
  <si>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</si>
  <si>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</si>
  <si>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</si>
  <si>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</si>
  <si>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</si>
  <si>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</si>
  <si>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</si>
  <si>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</si>
  <si>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</si>
  <si>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</si>
  <si>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</si>
  <si>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</si>
  <si>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</si>
  <si>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</si>
  <si>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</si>
  <si>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</si>
  <si>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</si>
  <si>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</si>
  <si>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</si>
  <si>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</si>
  <si>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</si>
  <si>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</si>
  <si>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</si>
  <si>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</si>
  <si>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</si>
  <si>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</si>
  <si>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</si>
  <si>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</si>
  <si>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</si>
  <si>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</si>
  <si>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</si>
  <si>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</si>
  <si>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</si>
  <si>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</si>
  <si>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</si>
  <si>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</si>
  <si>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</si>
  <si>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</si>
  <si>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</si>
  <si>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</si>
  <si>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</si>
  <si>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</si>
  <si>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</si>
  <si>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</si>
  <si>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</si>
  <si>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</si>
  <si>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</si>
  <si>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</si>
  <si>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</si>
  <si>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</si>
  <si>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</si>
  <si>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</si>
  <si>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</si>
  <si>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</si>
  <si>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</si>
  <si>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</si>
  <si>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</si>
  <si>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</si>
  <si>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</si>
  <si>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</si>
  <si>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</si>
  <si>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</si>
  <si>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</si>
  <si>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</si>
  <si>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</si>
  <si>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</si>
  <si>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</si>
  <si>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</si>
  <si>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</si>
  <si>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</si>
  <si>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</si>
  <si>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</si>
  <si>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</si>
  <si>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</si>
  <si>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</si>
  <si>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</si>
  <si>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</si>
  <si>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</si>
  <si>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</si>
  <si>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</si>
  <si>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</si>
  <si>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</si>
  <si>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</si>
  <si>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</si>
  <si>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</si>
  <si>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</si>
  <si>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</si>
  <si>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</si>
  <si>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</si>
  <si>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</si>
  <si>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</si>
  <si>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</si>
  <si>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</si>
  <si>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</si>
  <si>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</si>
  <si>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</si>
  <si>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</si>
  <si>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</si>
  <si>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</si>
  <si>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</si>
  <si>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</si>
  <si>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</si>
  <si>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</si>
  <si>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</si>
  <si>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</si>
  <si>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</si>
  <si>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</si>
  <si>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</si>
  <si>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</si>
  <si>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</si>
  <si>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</si>
  <si>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</si>
  <si>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</si>
  <si>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</si>
  <si>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</si>
  <si>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</si>
  <si>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</si>
  <si>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</si>
  <si>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</si>
  <si>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</si>
  <si>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</si>
  <si>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</si>
  <si>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</si>
  <si>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</si>
  <si>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</si>
  <si>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</si>
  <si>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</si>
  <si>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</si>
  <si>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</si>
  <si>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</si>
  <si>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</si>
  <si>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</si>
  <si>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</si>
  <si>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</si>
  <si>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</si>
  <si>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</si>
  <si>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</si>
  <si>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</si>
  <si>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</si>
  <si>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</si>
  <si>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</si>
  <si>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</si>
  <si>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</si>
  <si>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</si>
  <si>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</si>
  <si>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</si>
  <si>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</si>
  <si>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</si>
  <si>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</si>
  <si>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</si>
  <si>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</si>
  <si>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</si>
  <si>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</si>
  <si>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</si>
  <si>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</si>
  <si>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</si>
  <si>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</si>
  <si>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</si>
  <si>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</si>
  <si>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</si>
  <si>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</si>
  <si>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</si>
  <si>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</si>
  <si>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</si>
  <si>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</si>
  <si>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</si>
  <si>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</si>
  <si>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</si>
  <si>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</si>
  <si>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</si>
  <si>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</si>
  <si>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</si>
  <si>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</si>
  <si>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</si>
  <si>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</si>
  <si>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</si>
  <si>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</si>
  <si>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</si>
  <si>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</si>
  <si>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</si>
  <si>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</si>
  <si>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</si>
  <si>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</si>
  <si>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</si>
  <si>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</si>
  <si>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</si>
  <si>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</si>
  <si>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</si>
  <si>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</si>
  <si>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</si>
  <si>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</si>
  <si>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</si>
  <si>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</si>
  <si>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</si>
  <si>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</si>
  <si>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</si>
  <si>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</si>
  <si>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</si>
  <si>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</si>
  <si>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</si>
  <si>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</si>
  <si>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</si>
  <si>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</si>
  <si>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</si>
  <si>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</si>
  <si>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</si>
  <si>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</si>
  <si>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</si>
  <si>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</si>
  <si>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</si>
  <si>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</si>
  <si>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</si>
  <si>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</si>
  <si>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</si>
  <si>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</si>
  <si>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</si>
  <si>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</si>
  <si>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</si>
  <si>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</si>
  <si>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</si>
  <si>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</si>
  <si>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</si>
  <si>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</si>
  <si>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</si>
  <si>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</si>
  <si>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</si>
  <si>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</si>
  <si>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</si>
  <si>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</si>
  <si>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</si>
  <si>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</si>
  <si>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</si>
  <si>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</si>
  <si>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</si>
  <si>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</si>
  <si>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</si>
  <si>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</si>
  <si>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</si>
  <si>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</si>
  <si>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</si>
  <si>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</si>
  <si>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</si>
  <si>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</si>
  <si>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</si>
  <si>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</si>
  <si>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</si>
  <si>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</si>
  <si>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</si>
  <si>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</si>
  <si>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</si>
  <si>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</si>
  <si>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</si>
  <si>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</si>
  <si>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</si>
  <si>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</si>
  <si>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</si>
  <si>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</si>
  <si>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</si>
  <si>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</si>
  <si>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</si>
  <si>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</si>
  <si>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</si>
  <si>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</si>
  <si>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</si>
  <si>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</si>
  <si>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</si>
  <si>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</si>
  <si>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</si>
  <si>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</si>
  <si>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</si>
  <si>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</si>
  <si>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</si>
  <si>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</si>
  <si>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</si>
  <si>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</si>
  <si>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</si>
  <si>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</si>
  <si>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</si>
  <si>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</si>
  <si>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</si>
  <si>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</si>
  <si>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</si>
  <si>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</si>
  <si>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</si>
  <si>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</si>
  <si>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</si>
  <si>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</si>
  <si>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</si>
  <si>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</si>
  <si>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</si>
  <si>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</si>
  <si>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</si>
  <si>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</si>
  <si>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</si>
  <si>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</si>
  <si>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</si>
  <si>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</si>
  <si>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</si>
  <si>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</si>
  <si>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</si>
  <si>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</si>
  <si>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</si>
  <si>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</si>
  <si>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</si>
  <si>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</si>
  <si>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</si>
  <si>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</si>
  <si>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</si>
  <si>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</si>
  <si>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</si>
  <si>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</si>
  <si>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</si>
  <si>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</si>
  <si>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</si>
  <si>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</si>
  <si>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</si>
  <si>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</si>
  <si>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</si>
  <si>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</si>
  <si>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</si>
  <si>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</si>
  <si>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</si>
  <si>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</si>
  <si>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</si>
  <si>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</si>
  <si>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</si>
  <si>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</si>
  <si>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</si>
  <si>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</si>
  <si>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</si>
  <si>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</si>
  <si>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</si>
  <si>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</si>
  <si>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</si>
  <si>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</si>
  <si>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</si>
  <si>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</si>
  <si>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</si>
  <si>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</si>
  <si>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</si>
  <si>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</si>
  <si>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</si>
  <si>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</si>
  <si>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</si>
  <si>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</si>
  <si>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</si>
  <si>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</si>
  <si>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</si>
  <si>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</si>
  <si>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</si>
  <si>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</si>
  <si>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</si>
  <si>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</si>
  <si>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</si>
  <si>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</si>
  <si>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</si>
  <si>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</si>
  <si>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</si>
  <si>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</si>
  <si>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</si>
  <si>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</si>
  <si>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</si>
  <si>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</si>
  <si>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</si>
  <si>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</si>
  <si>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</si>
  <si>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</si>
  <si>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</si>
  <si>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</si>
  <si>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</si>
  <si>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</si>
  <si>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</si>
  <si>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</si>
  <si>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</si>
  <si>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</si>
  <si>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</si>
  <si>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</si>
  <si>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</si>
  <si>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</si>
  <si>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</si>
  <si>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</si>
  <si>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</si>
  <si>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</si>
  <si>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</si>
  <si>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</si>
  <si>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</si>
  <si>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</si>
  <si>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</si>
  <si>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</si>
  <si>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</si>
  <si>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</si>
  <si>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</si>
  <si>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</si>
  <si>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</si>
  <si>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</si>
  <si>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</si>
  <si>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</si>
  <si>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</si>
  <si>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</si>
  <si>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</si>
  <si>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</si>
  <si>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</si>
  <si>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</si>
  <si>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</si>
  <si>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</si>
  <si>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</si>
  <si>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</si>
  <si>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</si>
  <si>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</si>
  <si>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</si>
  <si>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</si>
  <si>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</si>
  <si>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</si>
  <si>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</si>
  <si>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</si>
  <si>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</si>
  <si>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</si>
  <si>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</si>
  <si>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</si>
  <si>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</si>
  <si>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</si>
  <si>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</si>
  <si>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</si>
  <si>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</si>
  <si>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</si>
  <si>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</si>
  <si>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</si>
  <si>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</si>
  <si>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</si>
  <si>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</si>
  <si>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</si>
  <si>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</si>
  <si>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</si>
  <si>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</si>
  <si>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</si>
  <si>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</si>
  <si>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</si>
  <si>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</si>
  <si>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</si>
  <si>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</si>
  <si>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</si>
  <si>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</si>
  <si>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</si>
  <si>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</si>
  <si>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</si>
  <si>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</si>
  <si>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</si>
  <si>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</si>
  <si>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</si>
  <si>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</si>
  <si>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</si>
  <si>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</si>
  <si>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</si>
  <si>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</si>
  <si>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</si>
  <si>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</si>
  <si>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</si>
  <si>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</si>
  <si>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</si>
  <si>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</si>
  <si>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</si>
  <si>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</si>
  <si>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</si>
  <si>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</si>
  <si>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</si>
  <si>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</si>
  <si>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</si>
  <si>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</si>
  <si>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</si>
  <si>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</si>
  <si>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</si>
  <si>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</si>
  <si>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</si>
  <si>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</si>
  <si>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</si>
  <si>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</si>
  <si>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</si>
  <si>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</si>
  <si>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</si>
  <si>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</si>
  <si>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</si>
  <si>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</si>
  <si>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</si>
  <si>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</si>
  <si>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</si>
  <si>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</si>
  <si>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</si>
  <si>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</si>
  <si>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</si>
  <si>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</si>
  <si>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</si>
  <si>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</si>
  <si>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</si>
  <si>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</si>
  <si>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</si>
  <si>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</si>
  <si>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</si>
  <si>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</si>
  <si>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</si>
  <si>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</si>
  <si>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</si>
  <si>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</si>
  <si>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</si>
  <si>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</si>
  <si>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</si>
  <si>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</si>
  <si>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</si>
  <si>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</si>
  <si>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</si>
  <si>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</si>
  <si>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</si>
  <si>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</si>
  <si>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</si>
  <si>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</si>
  <si>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</si>
  <si>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</si>
  <si>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</si>
  <si>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</si>
  <si>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</si>
  <si>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</si>
  <si>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</si>
  <si>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</si>
  <si>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</si>
  <si>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</si>
  <si>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</si>
  <si>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</si>
  <si>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</si>
  <si>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</si>
  <si>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</si>
  <si>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</si>
  <si>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</si>
  <si>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</si>
  <si>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</si>
  <si>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</si>
  <si>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</si>
  <si>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</si>
  <si>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</si>
  <si>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</si>
  <si>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</si>
  <si>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</si>
  <si>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</si>
  <si>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</si>
  <si>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</si>
  <si>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</si>
  <si>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</si>
  <si>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</si>
  <si>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</si>
  <si>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</si>
  <si>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</si>
  <si>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</si>
  <si>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</si>
  <si>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</si>
  <si>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</si>
  <si>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</si>
  <si>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</si>
  <si>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</si>
  <si>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</si>
  <si>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</si>
  <si>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</si>
  <si>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</si>
  <si>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</si>
  <si>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</si>
  <si>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</si>
  <si>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</si>
  <si>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</si>
  <si>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</si>
  <si>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</si>
  <si>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</si>
  <si>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</si>
  <si>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</si>
  <si>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</si>
  <si>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</si>
  <si>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</si>
  <si>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</si>
  <si>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</si>
  <si>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</si>
  <si>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</si>
  <si>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</si>
  <si>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</si>
  <si>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</si>
  <si>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</si>
  <si>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</si>
  <si>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</si>
  <si>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</si>
  <si>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</si>
  <si>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</si>
  <si>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</si>
  <si>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</si>
  <si>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</si>
  <si>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</si>
  <si>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</si>
  <si>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</si>
  <si>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</si>
  <si>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</si>
  <si>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</si>
  <si>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</si>
  <si>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</si>
  <si>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</si>
  <si>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</si>
  <si>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</si>
  <si>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</si>
  <si>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</si>
  <si>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</si>
  <si>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</si>
  <si>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</si>
  <si>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</si>
  <si>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</si>
  <si>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</si>
  <si>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</si>
  <si>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</si>
  <si>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</si>
  <si>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</si>
  <si>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</si>
  <si>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</si>
  <si>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</si>
  <si>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</si>
  <si>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</si>
  <si>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</si>
  <si>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</si>
  <si>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</si>
  <si>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</si>
  <si>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</si>
  <si>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</si>
  <si>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</si>
  <si>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</si>
  <si>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</si>
  <si>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</si>
  <si>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</si>
  <si>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</si>
  <si>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</si>
  <si>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</si>
  <si>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</si>
  <si>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</si>
  <si>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</si>
  <si>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</si>
  <si>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</si>
  <si>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</si>
  <si>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</si>
  <si>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</si>
  <si>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</si>
  <si>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</si>
  <si>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</si>
  <si>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</si>
  <si>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</si>
  <si>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</si>
  <si>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</si>
  <si>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</si>
  <si>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</si>
  <si>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</si>
  <si>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</si>
  <si>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</si>
  <si>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</si>
  <si>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</si>
  <si>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</si>
  <si>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</si>
  <si>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</si>
  <si>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</si>
  <si>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</si>
  <si>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</si>
  <si>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</si>
  <si>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</si>
  <si>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</si>
  <si>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</si>
  <si>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</si>
  <si>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</si>
  <si>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</si>
  <si>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</si>
  <si>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</si>
  <si>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</si>
  <si>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</si>
  <si>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</si>
  <si>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</si>
  <si>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</si>
  <si>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</si>
  <si>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</si>
  <si>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</si>
  <si>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</si>
  <si>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</si>
  <si>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</si>
  <si>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</si>
  <si>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</si>
  <si>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</si>
  <si>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</si>
  <si>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</si>
  <si>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</si>
  <si>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</si>
  <si>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</si>
  <si>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</si>
  <si>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</si>
  <si>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</si>
  <si>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</si>
  <si>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</si>
  <si>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</si>
  <si>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</si>
  <si>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</si>
  <si>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</si>
  <si>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</si>
  <si>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</si>
  <si>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</si>
  <si>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</si>
  <si>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</si>
  <si>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</si>
  <si>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</si>
  <si>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</si>
  <si>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</si>
  <si>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</si>
  <si>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</si>
  <si>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</si>
  <si>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</si>
  <si>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</si>
  <si>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</si>
  <si>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</si>
  <si>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</si>
  <si>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</si>
  <si>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</si>
  <si>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</si>
  <si>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</si>
  <si>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</si>
  <si>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</si>
  <si>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</si>
  <si>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</si>
  <si>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</si>
  <si>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</si>
  <si>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</si>
  <si>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</si>
  <si>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</si>
  <si>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</si>
  <si>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</si>
  <si>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</si>
  <si>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</si>
  <si>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</si>
  <si>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</si>
  <si>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</si>
  <si>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</si>
  <si>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</si>
  <si>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</si>
  <si>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</si>
  <si>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</si>
  <si>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</si>
  <si>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</si>
  <si>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</si>
  <si>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</si>
  <si>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</si>
  <si>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</si>
  <si>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</si>
  <si>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</si>
  <si>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</si>
  <si>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</si>
  <si>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</si>
  <si>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</si>
  <si>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</si>
  <si>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</si>
  <si>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</si>
  <si>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</si>
  <si>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</si>
  <si>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</si>
  <si>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</si>
  <si>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</si>
  <si>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</si>
  <si>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</si>
  <si>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</si>
  <si>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</si>
  <si>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</si>
  <si>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</si>
  <si>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</si>
  <si>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</si>
  <si>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</si>
  <si>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</si>
  <si>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</si>
  <si>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</si>
  <si>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</si>
  <si>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</si>
  <si>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</si>
  <si>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</si>
  <si>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</si>
  <si>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</si>
  <si>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</si>
  <si>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</si>
  <si>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</si>
  <si>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</si>
  <si>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</si>
  <si>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</si>
  <si>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</si>
  <si>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</si>
  <si>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</si>
  <si>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</si>
  <si>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</si>
  <si>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</si>
  <si>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</si>
  <si>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</si>
  <si>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</si>
  <si>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</si>
  <si>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</si>
  <si>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</si>
  <si>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</si>
  <si>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</si>
  <si>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</si>
  <si>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</si>
  <si>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</si>
  <si>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</si>
  <si>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</si>
  <si>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</si>
  <si>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</si>
  <si>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</si>
  <si>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</si>
  <si>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</si>
  <si>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</si>
  <si>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</si>
  <si>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</si>
  <si>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</si>
  <si>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</si>
  <si>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</si>
  <si>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</si>
  <si>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</si>
  <si>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</si>
  <si>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</si>
  <si>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</si>
  <si>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</si>
  <si>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</si>
  <si>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</si>
  <si>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</si>
  <si>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</si>
  <si>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</si>
  <si>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</si>
  <si>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</si>
  <si>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</si>
  <si>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</si>
  <si>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</si>
  <si>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</si>
  <si>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</si>
  <si>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</si>
  <si>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</si>
  <si>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</si>
  <si>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</si>
  <si>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</si>
  <si>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</si>
  <si>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</si>
  <si>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</si>
  <si>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</si>
  <si>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</si>
  <si>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</si>
  <si>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</si>
  <si>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</si>
  <si>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</si>
  <si>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</si>
  <si>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</si>
  <si>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</si>
  <si>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</si>
  <si>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</si>
  <si>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</si>
  <si>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</si>
  <si>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</si>
  <si>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</si>
  <si>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</si>
  <si>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</si>
  <si>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</si>
  <si>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</si>
  <si>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</si>
  <si>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</si>
  <si>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</si>
  <si>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</si>
  <si>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</si>
  <si>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</si>
  <si>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</si>
  <si>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</si>
  <si>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</si>
  <si>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</si>
  <si>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</si>
  <si>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</si>
  <si>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</si>
  <si>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</si>
  <si>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</si>
  <si>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</si>
  <si>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</si>
  <si>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</si>
  <si>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</si>
  <si>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</si>
  <si>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</si>
  <si>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</si>
  <si>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</si>
  <si>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</si>
  <si>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</si>
  <si>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</si>
  <si>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</si>
  <si>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</si>
  <si>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</si>
  <si>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</si>
  <si>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</si>
  <si>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</si>
  <si>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</si>
  <si>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</si>
  <si>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</si>
  <si>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</si>
  <si>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</si>
  <si>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</si>
  <si>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</si>
  <si>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</si>
  <si>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</si>
  <si>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</si>
  <si>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</si>
  <si>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</si>
  <si>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</si>
  <si>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</si>
  <si>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</si>
  <si>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</si>
  <si>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</si>
  <si>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</si>
  <si>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</si>
  <si>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</si>
  <si>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</si>
  <si>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</si>
  <si>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</si>
  <si>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</si>
  <si>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</si>
  <si>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</si>
  <si>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</si>
  <si>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</si>
  <si>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</si>
  <si>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</si>
  <si>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</si>
  <si>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</si>
  <si>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</si>
  <si>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</si>
  <si>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</si>
  <si>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</si>
  <si>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</si>
  <si>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</si>
  <si>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</si>
  <si>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</si>
  <si>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</si>
  <si>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</si>
  <si>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</si>
  <si>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</si>
  <si>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</si>
  <si>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</si>
  <si>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</si>
  <si>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</si>
  <si>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</si>
  <si>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</si>
  <si>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</si>
  <si>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</si>
  <si>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</si>
  <si>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</si>
  <si>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</si>
  <si>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</si>
  <si>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</si>
  <si>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</si>
  <si>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</si>
  <si>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</si>
  <si>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</si>
  <si>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</si>
  <si>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</si>
  <si>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</si>
  <si>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</si>
  <si>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</si>
  <si>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</si>
  <si>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</si>
  <si>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</si>
  <si>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</si>
  <si>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</si>
  <si>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</si>
  <si>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</si>
  <si>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</si>
  <si>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</si>
  <si>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</si>
  <si>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</si>
  <si>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</si>
  <si>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</si>
  <si>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</si>
  <si>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</si>
  <si>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</si>
  <si>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</si>
  <si>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</si>
  <si>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</si>
  <si>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</si>
  <si>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</si>
  <si>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</si>
  <si>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</si>
  <si>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</si>
  <si>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</si>
  <si>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</si>
  <si>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</si>
  <si>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</si>
  <si>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</si>
  <si>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</si>
  <si>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</si>
  <si>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</si>
  <si>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</si>
  <si>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</si>
  <si>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</si>
  <si>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</si>
  <si>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</si>
  <si>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</si>
  <si>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</si>
  <si>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</si>
  <si>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</si>
  <si>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</si>
  <si>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</si>
  <si>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</si>
  <si>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</si>
  <si>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</si>
  <si>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</si>
  <si>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</si>
  <si>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</si>
  <si>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</si>
  <si>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</si>
  <si>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</si>
  <si>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</si>
  <si>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</si>
  <si>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</si>
  <si>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</si>
  <si>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</si>
  <si>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</si>
  <si>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</si>
  <si>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</si>
  <si>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</si>
  <si>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</si>
  <si>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</si>
  <si>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</si>
  <si>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</si>
  <si>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</si>
  <si>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</si>
  <si>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</si>
  <si>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</si>
  <si>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</si>
  <si>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</si>
  <si>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</si>
  <si>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</si>
  <si>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</si>
  <si>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</si>
  <si>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</si>
  <si>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</si>
  <si>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</si>
  <si>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</si>
  <si>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</si>
  <si>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</si>
  <si>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</si>
  <si>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</si>
  <si>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</si>
  <si>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</si>
  <si>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</si>
  <si>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</si>
  <si>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</si>
  <si>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</si>
  <si>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</si>
  <si>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</si>
  <si>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</si>
  <si>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</si>
  <si>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</si>
  <si>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</si>
  <si>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</si>
  <si>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</si>
  <si>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</si>
  <si>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</si>
  <si>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</si>
  <si>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</si>
  <si>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</si>
  <si>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</si>
  <si>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</si>
  <si>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</si>
  <si>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</si>
  <si>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</si>
  <si>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</si>
  <si>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</si>
  <si>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</si>
  <si>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</si>
  <si>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</si>
  <si>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</si>
  <si>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</si>
  <si>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</si>
  <si>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</si>
  <si>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</si>
  <si>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</si>
  <si>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</si>
  <si>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</si>
  <si>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</si>
  <si>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</si>
  <si>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</si>
  <si>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</si>
  <si>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</si>
  <si>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</si>
  <si>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</si>
  <si>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</si>
  <si>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</si>
  <si>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</si>
  <si>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</si>
  <si>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</si>
  <si>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</si>
  <si>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</si>
  <si>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</si>
  <si>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</si>
  <si>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</si>
  <si>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</si>
  <si>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</si>
  <si>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</si>
  <si>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</si>
  <si>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</si>
  <si>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</si>
  <si>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</si>
  <si>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</si>
  <si>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</si>
  <si>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</si>
  <si>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</si>
  <si>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</si>
  <si>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</si>
  <si>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</si>
  <si>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</si>
  <si>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</si>
  <si>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</si>
  <si>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</si>
  <si>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</si>
  <si>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</si>
  <si>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</si>
  <si>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</si>
  <si>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</si>
  <si>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</si>
  <si>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</si>
  <si>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</si>
  <si>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</si>
  <si>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</si>
  <si>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</si>
  <si>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</si>
  <si>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</si>
  <si>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</si>
  <si>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</si>
  <si>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</si>
  <si>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</si>
  <si>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</si>
  <si>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</si>
  <si>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</si>
  <si>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</si>
  <si>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</si>
  <si>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</si>
  <si>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</si>
  <si>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</si>
  <si>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</si>
  <si>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</si>
  <si>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</si>
  <si>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</si>
  <si>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</si>
  <si>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</si>
  <si>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</si>
  <si>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</si>
  <si>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</si>
  <si>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</si>
  <si>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</si>
  <si>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</si>
  <si>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</si>
  <si>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</si>
  <si>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</si>
  <si>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</si>
  <si>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</si>
  <si>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</si>
  <si>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</si>
  <si>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</si>
  <si>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</si>
  <si>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</si>
  <si>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</si>
  <si>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</si>
  <si>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</si>
  <si>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</si>
  <si>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</si>
  <si>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</si>
  <si>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</si>
  <si>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</si>
  <si>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</si>
  <si>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</si>
  <si>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</si>
  <si>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</si>
  <si>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</si>
  <si>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</si>
  <si>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</si>
  <si>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</si>
  <si>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</si>
  <si>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</si>
  <si>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</si>
  <si>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</si>
  <si>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</si>
  <si>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</si>
  <si>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</si>
  <si>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</si>
  <si>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</si>
  <si>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</si>
  <si>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</si>
  <si>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</si>
  <si>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</si>
  <si>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</si>
  <si>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</si>
  <si>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</si>
  <si>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</si>
  <si>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</si>
  <si>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</si>
  <si>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</si>
  <si>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</si>
  <si>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</si>
  <si>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</si>
  <si>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</si>
  <si>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</si>
  <si>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</si>
  <si>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</si>
  <si>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</si>
  <si>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</si>
  <si>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</si>
  <si>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</si>
  <si>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</si>
  <si>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</si>
  <si>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</si>
  <si>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</si>
  <si>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</si>
  <si>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</si>
  <si>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</si>
  <si>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</si>
  <si>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</si>
  <si>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</si>
  <si>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</si>
  <si>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</si>
  <si>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</si>
  <si>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</si>
  <si>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</si>
  <si>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</si>
  <si>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</si>
  <si>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</si>
  <si>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</si>
  <si>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</si>
  <si>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</si>
  <si>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</si>
  <si>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</si>
  <si>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</si>
  <si>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</si>
  <si>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</si>
  <si>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</si>
  <si>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</si>
  <si>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</si>
  <si>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</si>
  <si>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</si>
  <si>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</si>
  <si>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</si>
  <si>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</si>
  <si>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</si>
  <si>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</si>
  <si>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</si>
  <si>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</si>
  <si>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</si>
  <si>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</si>
  <si>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</si>
  <si>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</si>
  <si>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</si>
  <si>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</si>
  <si>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</si>
  <si>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</si>
  <si>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</si>
  <si>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</si>
  <si>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</si>
  <si>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</si>
  <si>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</si>
  <si>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</si>
  <si>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</si>
  <si>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</si>
  <si>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</si>
  <si>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</si>
  <si>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</si>
  <si>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</si>
  <si>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</si>
  <si>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</si>
  <si>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</si>
  <si>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</si>
  <si>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</si>
  <si>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</si>
  <si>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</si>
  <si>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</si>
  <si>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</si>
  <si>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</si>
  <si>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</si>
  <si>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</si>
  <si>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</si>
  <si>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</si>
  <si>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</si>
  <si>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</si>
  <si>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</si>
  <si>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</si>
  <si>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</si>
  <si>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</si>
  <si>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</si>
  <si>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</si>
  <si>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</si>
  <si>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</si>
  <si>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</si>
  <si>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</si>
  <si>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</si>
  <si>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</si>
  <si>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</si>
  <si>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</si>
  <si>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</si>
  <si>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</si>
  <si>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</si>
  <si>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</si>
  <si>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</si>
  <si>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</si>
  <si>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</si>
  <si>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</si>
  <si>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</si>
  <si>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</si>
  <si>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</si>
  <si>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</si>
  <si>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</si>
  <si>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</si>
  <si>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</si>
  <si>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</si>
  <si>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</si>
  <si>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</si>
  <si>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</si>
  <si>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</si>
  <si>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</si>
  <si>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</si>
  <si>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</si>
  <si>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</si>
  <si>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</si>
  <si>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</si>
  <si>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</si>
  <si>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</si>
  <si>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</si>
  <si>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</si>
  <si>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</si>
  <si>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</si>
  <si>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</si>
  <si>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</si>
  <si>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</si>
  <si>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</si>
  <si>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</si>
  <si>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</si>
  <si>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</si>
  <si>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</si>
  <si>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</si>
  <si>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</si>
  <si>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</si>
  <si>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</si>
  <si>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</si>
  <si>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</si>
  <si>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</si>
  <si>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</si>
  <si>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</si>
  <si>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</si>
  <si>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</si>
  <si>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</si>
  <si>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</si>
  <si>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</si>
  <si>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</si>
  <si>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</si>
  <si>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</si>
  <si>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</si>
  <si>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</si>
  <si>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</si>
  <si>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</si>
  <si>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</si>
  <si>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</si>
  <si>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</si>
  <si>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</si>
  <si>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</si>
  <si>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</si>
  <si>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</si>
  <si>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</si>
  <si>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</si>
  <si>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</si>
  <si>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</si>
  <si>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</si>
  <si>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</si>
  <si>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</si>
  <si>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</si>
  <si>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</si>
  <si>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</si>
  <si>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</si>
  <si>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</si>
  <si>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</si>
  <si>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</si>
  <si>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</si>
  <si>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</si>
  <si>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</si>
  <si>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</si>
  <si>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</si>
  <si>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</si>
  <si>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</si>
  <si>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</si>
  <si>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</si>
  <si>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</si>
  <si>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</si>
  <si>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</si>
  <si>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</si>
  <si>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</si>
  <si>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</si>
  <si>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</si>
  <si>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</si>
  <si>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</si>
  <si>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</si>
  <si>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</si>
  <si>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</si>
  <si>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</si>
  <si>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</si>
  <si>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</si>
  <si>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</si>
  <si>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</si>
  <si>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</si>
  <si>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</si>
  <si>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</si>
  <si>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</si>
  <si>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</si>
  <si>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</si>
  <si>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</si>
  <si>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</si>
  <si>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</si>
  <si>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</si>
  <si>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</si>
  <si>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</si>
  <si>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</si>
  <si>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</si>
  <si>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</si>
  <si>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</si>
  <si>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</si>
  <si>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</si>
  <si>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</si>
  <si>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</si>
  <si>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</si>
  <si>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</si>
  <si>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</si>
  <si>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</si>
  <si>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</si>
  <si>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</si>
  <si>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</si>
  <si>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</si>
  <si>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</si>
  <si>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</si>
  <si>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</si>
  <si>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</si>
  <si>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</si>
  <si>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</si>
  <si>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</si>
  <si>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</si>
  <si>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</si>
  <si>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</si>
  <si>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</si>
  <si>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</si>
  <si>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</si>
  <si>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</si>
  <si>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</si>
  <si>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</si>
  <si>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</si>
  <si>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</si>
  <si>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</si>
  <si>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</si>
  <si>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</si>
  <si>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</si>
  <si>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</si>
  <si>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</si>
  <si>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</si>
  <si>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</si>
  <si>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</si>
  <si>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</si>
  <si>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</si>
  <si>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</si>
  <si>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</si>
  <si>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</si>
  <si>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</si>
  <si>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</si>
  <si>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</si>
  <si>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</si>
  <si>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</si>
  <si>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</si>
  <si>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</si>
  <si>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</si>
  <si>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</si>
  <si>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</si>
  <si>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</si>
  <si>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</si>
  <si>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</si>
  <si>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</si>
  <si>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</si>
  <si>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</si>
  <si>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</si>
  <si>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</si>
  <si>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</si>
  <si>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</si>
  <si>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</si>
  <si>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</si>
  <si>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</si>
  <si>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</si>
  <si>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</si>
  <si>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</si>
  <si>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</si>
  <si>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</si>
  <si>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</si>
  <si>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</si>
  <si>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</si>
  <si>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</si>
  <si>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</si>
  <si>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</si>
  <si>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</si>
  <si>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</si>
  <si>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</si>
  <si>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</si>
  <si>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</si>
  <si>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</si>
  <si>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</si>
  <si>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</si>
  <si>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</si>
  <si>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</si>
  <si>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</si>
  <si>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</si>
  <si>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</si>
  <si>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</si>
  <si>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</si>
  <si>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</si>
  <si>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</si>
  <si>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</si>
  <si>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</si>
  <si>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</si>
  <si>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</si>
  <si>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</si>
  <si>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</si>
  <si>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</si>
  <si>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</si>
  <si>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</si>
  <si>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</si>
  <si>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</si>
  <si>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</si>
  <si>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</si>
  <si>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</si>
  <si>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</si>
  <si>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</si>
  <si>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</si>
  <si>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</si>
  <si>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</si>
  <si>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</si>
  <si>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</si>
  <si>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</si>
  <si>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</si>
  <si>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</si>
  <si>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</si>
  <si>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</si>
  <si>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</si>
  <si>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</si>
  <si>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</si>
  <si>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</si>
  <si>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</si>
  <si>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</si>
  <si>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</si>
  <si>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</si>
  <si>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</si>
  <si>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</si>
  <si>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</si>
  <si>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</si>
  <si>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</si>
  <si>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</si>
  <si>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</si>
  <si>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</si>
  <si>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</si>
  <si>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</si>
  <si>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</si>
  <si>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</si>
  <si>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</si>
  <si>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</si>
  <si>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</si>
  <si>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</si>
  <si>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</si>
  <si>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</si>
  <si>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</si>
  <si>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</si>
  <si>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</si>
  <si>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</si>
  <si>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</si>
  <si>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</si>
  <si>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</si>
  <si>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</si>
  <si>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</si>
  <si>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</si>
  <si>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</si>
  <si>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</si>
  <si>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</si>
  <si>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</si>
  <si>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</si>
  <si>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</si>
  <si>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</si>
  <si>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</si>
  <si>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</si>
  <si>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</si>
  <si>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</si>
  <si>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</si>
  <si>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</si>
  <si>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</si>
  <si>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</si>
  <si>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</si>
  <si>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</si>
  <si>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</si>
  <si>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</si>
  <si>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</si>
  <si>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</si>
  <si>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</si>
  <si>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</si>
  <si>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</si>
  <si>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</si>
  <si>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</si>
  <si>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</si>
  <si>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</si>
  <si>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</si>
  <si>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</si>
  <si>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</si>
  <si>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</si>
  <si>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</si>
  <si>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</si>
  <si>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</si>
  <si>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</si>
  <si>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</si>
  <si>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</si>
  <si>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</si>
  <si>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</si>
  <si>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</si>
  <si>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</si>
  <si>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</si>
  <si>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</si>
  <si>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</si>
  <si>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</si>
  <si>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</si>
  <si>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</si>
  <si>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</si>
  <si>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</si>
  <si>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</si>
  <si>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</si>
  <si>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</si>
  <si>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</si>
  <si>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</si>
  <si>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</si>
  <si>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</si>
  <si>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</si>
  <si>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</si>
  <si>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</si>
  <si>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</si>
  <si>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</si>
  <si>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</si>
  <si>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</si>
  <si>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</si>
  <si>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</si>
  <si>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</si>
  <si>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</si>
  <si>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</si>
  <si>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</si>
  <si>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</si>
  <si>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</si>
  <si>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</si>
  <si>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</si>
  <si>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</si>
  <si>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</si>
  <si>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</si>
  <si>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</si>
  <si>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</si>
  <si>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</si>
  <si>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</si>
  <si>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</si>
  <si>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</si>
  <si>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</si>
  <si>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</si>
  <si>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</si>
  <si>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</si>
  <si>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</si>
  <si>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</si>
  <si>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</si>
  <si>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</si>
  <si>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</si>
  <si>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</si>
  <si>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</si>
  <si>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</si>
  <si>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</si>
  <si>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</si>
  <si>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</si>
  <si>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</si>
  <si>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</si>
  <si>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</si>
  <si>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</si>
  <si>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</si>
  <si>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</si>
  <si>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</si>
  <si>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</si>
  <si>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</si>
  <si>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</si>
  <si>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</si>
  <si>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</si>
  <si>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</si>
  <si>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</si>
  <si>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</si>
  <si>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</si>
  <si>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</si>
  <si>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</si>
  <si>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</si>
  <si>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</si>
  <si>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</si>
  <si>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</si>
  <si>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</si>
  <si>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</si>
  <si>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</si>
  <si>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</si>
  <si>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</si>
  <si>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</si>
  <si>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</si>
  <si>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</si>
  <si>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</si>
  <si>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</si>
  <si>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</si>
  <si>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</si>
  <si>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</si>
  <si>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</si>
  <si>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</si>
  <si>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</si>
  <si>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</si>
  <si>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</si>
  <si>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</si>
  <si>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</si>
  <si>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</si>
  <si>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</si>
  <si>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</si>
  <si>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</si>
  <si>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</si>
  <si>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</si>
  <si>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</si>
  <si>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</si>
  <si>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</si>
  <si>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</si>
  <si>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</si>
  <si>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</si>
  <si>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</si>
  <si>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</si>
  <si>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</si>
  <si>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</si>
  <si>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</si>
  <si>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</si>
  <si>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</si>
  <si>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</si>
  <si>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</si>
  <si>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</si>
  <si>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</si>
  <si>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</si>
  <si>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</si>
  <si>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</si>
  <si>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</si>
  <si>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</si>
  <si>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</si>
  <si>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</si>
  <si>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</si>
  <si>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</si>
  <si>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</si>
  <si>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</si>
  <si>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</si>
  <si>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</si>
  <si>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</si>
  <si>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</si>
  <si>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</si>
  <si>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</si>
  <si>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</si>
  <si>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</si>
  <si>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</si>
  <si>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</si>
  <si>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</si>
  <si>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</si>
  <si>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</si>
  <si>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</si>
  <si>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</si>
  <si>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</si>
  <si>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</si>
  <si>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</si>
  <si>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</si>
  <si>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</si>
  <si>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</si>
  <si>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</si>
  <si>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</si>
  <si>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</si>
  <si>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</si>
  <si>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</si>
  <si>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</si>
  <si>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</si>
  <si>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</si>
  <si>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</si>
  <si>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</si>
  <si>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</si>
  <si>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</si>
  <si>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</si>
  <si>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</si>
  <si>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</si>
  <si>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</si>
  <si>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</si>
  <si>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</si>
  <si>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</si>
  <si>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</si>
  <si>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</si>
  <si>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</si>
  <si>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</si>
  <si>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</si>
  <si>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</si>
  <si>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</si>
  <si>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</si>
  <si>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</si>
  <si>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</si>
  <si>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</si>
  <si>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</si>
  <si>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</si>
  <si>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</si>
  <si>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</si>
  <si>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</si>
  <si>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</si>
  <si>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</si>
  <si>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</si>
  <si>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</si>
  <si>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</si>
  <si>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</si>
  <si>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</si>
  <si>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</si>
  <si>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</si>
  <si>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</si>
  <si>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</si>
  <si>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</si>
  <si>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</si>
  <si>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</si>
  <si>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</si>
  <si>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</si>
  <si>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</si>
  <si>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</si>
  <si>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</si>
  <si>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</si>
  <si>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</si>
  <si>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</si>
  <si>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</si>
  <si>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</si>
  <si>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</si>
  <si>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</si>
  <si>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</si>
  <si>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</si>
  <si>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</si>
  <si>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</si>
  <si>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</si>
  <si>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</si>
  <si>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</si>
  <si>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</si>
  <si>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</si>
  <si>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</si>
  <si>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</si>
  <si>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</si>
  <si>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</si>
  <si>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</si>
  <si>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</si>
  <si>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</si>
  <si>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</si>
  <si>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</si>
  <si>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</si>
  <si>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</si>
  <si>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</si>
  <si>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</si>
  <si>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</si>
  <si>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</si>
  <si>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</si>
  <si>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</si>
  <si>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</si>
  <si>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</si>
  <si>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</si>
  <si>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</si>
  <si>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</si>
  <si>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</si>
  <si>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</si>
  <si>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</si>
  <si>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</si>
  <si>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</si>
  <si>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</si>
  <si>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</si>
  <si>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</si>
  <si>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</si>
  <si>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</si>
  <si>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</si>
  <si>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</si>
  <si>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</si>
  <si>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</si>
  <si>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</si>
  <si>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</si>
  <si>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</si>
  <si>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</si>
  <si>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</si>
  <si>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</si>
  <si>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</si>
  <si>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</si>
  <si>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</si>
  <si>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</si>
  <si>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</si>
  <si>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</si>
  <si>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</si>
  <si>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</si>
  <si>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</si>
  <si>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</si>
  <si>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</si>
  <si>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</si>
  <si>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</si>
  <si>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</si>
  <si>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</si>
  <si>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</si>
  <si>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</si>
  <si>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</si>
  <si>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</si>
  <si>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</si>
  <si>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</si>
  <si>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</si>
  <si>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</si>
  <si>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</si>
  <si>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</si>
  <si>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</si>
  <si>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</si>
  <si>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</si>
  <si>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</si>
  <si>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</si>
  <si>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</si>
  <si>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</si>
  <si>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</si>
  <si>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</si>
  <si>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</si>
  <si>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</si>
  <si>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</si>
  <si>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</si>
  <si>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</si>
  <si>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</si>
  <si>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</si>
  <si>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</si>
  <si>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</si>
  <si>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</si>
  <si>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</si>
  <si>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</si>
  <si>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</si>
  <si>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</si>
  <si>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</si>
  <si>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</si>
  <si>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</si>
  <si>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</si>
  <si>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</si>
  <si>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</si>
  <si>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</si>
  <si>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</si>
  <si>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</si>
  <si>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</si>
  <si>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</si>
  <si>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</si>
  <si>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</si>
  <si>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</si>
  <si>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</si>
  <si>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</si>
  <si>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</si>
  <si>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</si>
  <si>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</si>
  <si>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</si>
  <si>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</si>
  <si>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</si>
  <si>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</si>
  <si>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</si>
  <si>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</si>
  <si>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</si>
  <si>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</si>
  <si>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</si>
  <si>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</si>
  <si>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</si>
  <si>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</si>
  <si>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</si>
  <si>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</si>
  <si>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</si>
  <si>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</si>
  <si>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</si>
  <si>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</si>
  <si>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</si>
  <si>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</si>
  <si>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</si>
  <si>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</si>
  <si>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</si>
  <si>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</si>
  <si>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</si>
  <si>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</si>
  <si>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</si>
  <si>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</si>
  <si>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</si>
  <si>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</si>
  <si>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</si>
  <si>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</si>
  <si>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</si>
  <si>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</si>
  <si>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</si>
  <si>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</si>
  <si>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</si>
  <si>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</si>
  <si>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</si>
  <si>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</si>
  <si>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</si>
  <si>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</si>
  <si>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</si>
  <si>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</si>
  <si>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</si>
  <si>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</si>
  <si>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</si>
  <si>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</si>
  <si>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</si>
  <si>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</si>
  <si>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</si>
  <si>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</si>
  <si>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</si>
  <si>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</si>
  <si>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</si>
  <si>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</si>
  <si>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</si>
  <si>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</si>
  <si>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</si>
  <si>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</si>
  <si>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</si>
  <si>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</si>
  <si>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</si>
  <si>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</si>
  <si>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</si>
  <si>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</si>
  <si>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</si>
  <si>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</si>
  <si>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</si>
  <si>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</si>
  <si>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</si>
  <si>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</si>
  <si>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</si>
  <si>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</si>
  <si>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</si>
  <si>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</si>
  <si>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</si>
  <si>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</si>
  <si>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</si>
  <si>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</si>
  <si>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</si>
  <si>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</si>
  <si>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</si>
  <si>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</si>
  <si>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</si>
  <si>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</si>
  <si>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</si>
  <si>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</si>
  <si>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</si>
  <si>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</si>
  <si>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</si>
  <si>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</si>
  <si>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</si>
  <si>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</si>
  <si>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</si>
  <si>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</si>
  <si>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</si>
  <si>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</si>
  <si>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</si>
  <si>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</si>
  <si>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</si>
  <si>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</si>
  <si>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</si>
  <si>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</si>
  <si>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</si>
  <si>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</si>
  <si>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</si>
  <si>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</si>
  <si>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</si>
  <si>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</si>
  <si>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</si>
  <si>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</si>
  <si>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</si>
  <si>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</si>
  <si>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</si>
  <si>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</si>
  <si>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</si>
  <si>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</si>
  <si>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</si>
  <si>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</si>
  <si>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</si>
  <si>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</si>
  <si>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</si>
  <si>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</si>
  <si>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</si>
  <si>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</si>
  <si>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</si>
  <si>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</si>
  <si>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</si>
  <si>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</si>
  <si>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</si>
  <si>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</si>
  <si>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</si>
  <si>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</si>
  <si>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</si>
  <si>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</si>
  <si>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</si>
  <si>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</si>
  <si>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</si>
  <si>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</si>
  <si>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</si>
  <si>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</si>
  <si>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</si>
  <si>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</si>
  <si>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</si>
  <si>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</si>
  <si>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</si>
  <si>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</si>
  <si>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</si>
  <si>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</si>
  <si>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</si>
  <si>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</si>
  <si>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</si>
  <si>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</si>
  <si>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</si>
  <si>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</si>
  <si>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</si>
  <si>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</si>
  <si>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</si>
  <si>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</si>
  <si>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</si>
  <si>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</si>
  <si>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</si>
  <si>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</si>
  <si>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</si>
  <si>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</si>
  <si>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</si>
  <si>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</si>
  <si>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</si>
  <si>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</si>
  <si>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</si>
  <si>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</si>
  <si>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</si>
  <si>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</si>
  <si>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</si>
  <si>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</si>
  <si>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</si>
  <si>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</si>
  <si>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</si>
  <si>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</si>
  <si>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</si>
  <si>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</si>
  <si>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</si>
  <si>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</si>
  <si>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</si>
  <si>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</si>
  <si>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</si>
  <si>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</si>
  <si>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</si>
  <si>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</si>
  <si>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</si>
  <si>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</si>
  <si>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</si>
  <si>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</si>
  <si>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</si>
  <si>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</si>
  <si>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</si>
  <si>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</si>
  <si>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</si>
  <si>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</si>
  <si>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</si>
  <si>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</si>
  <si>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</si>
  <si>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</si>
  <si>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</si>
  <si>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</si>
  <si>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</si>
  <si>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</si>
  <si>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</si>
  <si>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</si>
  <si>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</si>
  <si>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</si>
  <si>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</si>
  <si>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</si>
  <si>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</si>
  <si>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</si>
  <si>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</si>
  <si>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</si>
  <si>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</si>
  <si>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</si>
  <si>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</si>
  <si>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</si>
  <si>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</si>
  <si>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</si>
  <si>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</si>
  <si>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</si>
  <si>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</si>
  <si>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</si>
  <si>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</si>
  <si>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</si>
  <si>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</si>
  <si>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</si>
  <si>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</si>
  <si>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</si>
  <si>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</si>
  <si>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</si>
  <si>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</si>
  <si>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</si>
  <si>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</si>
  <si>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</si>
  <si>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</si>
  <si>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</si>
  <si>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</si>
  <si>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</si>
  <si>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</si>
  <si>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</si>
  <si>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</si>
  <si>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</si>
  <si>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</si>
  <si>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</si>
  <si>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</si>
  <si>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</si>
  <si>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</si>
  <si>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</si>
  <si>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</si>
  <si>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</si>
  <si>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</si>
  <si>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</si>
  <si>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</si>
  <si>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</si>
  <si>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</si>
  <si>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</si>
  <si>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</si>
  <si>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</si>
  <si>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</si>
  <si>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</si>
  <si>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</si>
  <si>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</si>
  <si>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</si>
  <si>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</si>
  <si>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</si>
  <si>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</si>
  <si>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</si>
  <si>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</si>
  <si>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</si>
  <si>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</si>
  <si>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</si>
  <si>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</si>
  <si>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</si>
  <si>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</si>
  <si>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</si>
  <si>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</si>
  <si>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</si>
  <si>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</si>
  <si>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</si>
  <si>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</si>
  <si>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</si>
  <si>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</si>
  <si>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</si>
  <si>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</si>
  <si>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</si>
  <si>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</si>
  <si>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</si>
  <si>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</si>
  <si>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</si>
  <si>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</si>
  <si>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</si>
  <si>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</si>
  <si>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</si>
  <si>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</si>
  <si>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</si>
  <si>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</si>
  <si>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</si>
  <si>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</si>
  <si>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</si>
  <si>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</si>
  <si>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</si>
  <si>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</si>
  <si>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</si>
  <si>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</si>
  <si>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</si>
  <si>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</si>
  <si>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</si>
  <si>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</si>
  <si>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</si>
  <si>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</si>
  <si>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</si>
  <si>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</si>
  <si>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</si>
  <si>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</si>
  <si>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</si>
  <si>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</si>
  <si>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</si>
  <si>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</si>
  <si>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</si>
  <si>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</si>
  <si>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</si>
  <si>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</si>
  <si>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</si>
  <si>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</si>
  <si>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</si>
  <si>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</si>
  <si>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</si>
  <si>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</si>
  <si>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</si>
  <si>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</si>
  <si>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</si>
  <si>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</si>
  <si>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</si>
  <si>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</si>
  <si>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</si>
  <si>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</si>
  <si>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</si>
  <si>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</si>
  <si>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</si>
  <si>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</si>
  <si>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</si>
  <si>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</si>
  <si>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</si>
  <si>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</si>
  <si>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</si>
  <si>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</si>
  <si>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</si>
  <si>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</si>
  <si>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</si>
  <si>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</si>
  <si>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</si>
  <si>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</si>
  <si>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</si>
  <si>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</si>
  <si>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</si>
  <si>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</si>
  <si>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</si>
  <si>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</si>
  <si>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</si>
  <si>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</si>
  <si>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</si>
  <si>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</si>
  <si>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</si>
  <si>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</si>
  <si>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</si>
  <si>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</si>
  <si>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</si>
  <si>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</si>
  <si>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</si>
  <si>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</si>
  <si>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</si>
  <si>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</si>
  <si>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</si>
  <si>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</si>
  <si>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</si>
  <si>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</si>
  <si>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</si>
  <si>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</si>
  <si>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</si>
  <si>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</si>
  <si>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</si>
  <si>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</si>
  <si>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</si>
  <si>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</si>
  <si>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</si>
  <si>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</si>
  <si>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</si>
  <si>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</si>
  <si>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</si>
  <si>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</si>
  <si>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</si>
  <si>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</si>
  <si>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</si>
  <si>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</si>
  <si>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</si>
  <si>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</si>
  <si>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</si>
  <si>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</si>
  <si>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</si>
  <si>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</si>
  <si>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</si>
  <si>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</si>
  <si>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</si>
  <si>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</si>
  <si>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</si>
  <si>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</si>
  <si>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</si>
  <si>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</si>
  <si>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</si>
  <si>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</si>
  <si>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</si>
  <si>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</si>
  <si>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</si>
  <si>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</si>
  <si>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</si>
  <si>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</si>
  <si>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</si>
  <si>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</si>
  <si>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</si>
  <si>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</si>
  <si>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</si>
  <si>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</si>
  <si>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</si>
  <si>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</si>
  <si>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</si>
  <si>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</si>
  <si>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</si>
  <si>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</si>
  <si>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</si>
  <si>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</si>
  <si>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</si>
  <si>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</si>
  <si>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</si>
  <si>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</si>
  <si>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</si>
  <si>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</si>
  <si>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</si>
  <si>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</si>
  <si>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</si>
  <si>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</si>
  <si>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</si>
  <si>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</si>
  <si>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</si>
  <si>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</si>
  <si>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</si>
  <si>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</si>
  <si>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</si>
  <si>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</si>
  <si>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</si>
  <si>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</si>
  <si>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</si>
  <si>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</si>
  <si>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</si>
  <si>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</si>
  <si>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</si>
  <si>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</si>
  <si>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</si>
  <si>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</si>
  <si>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</si>
  <si>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</si>
  <si>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</si>
  <si>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</si>
  <si>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</si>
  <si>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</si>
  <si>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</si>
  <si>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</si>
  <si>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</si>
  <si>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</si>
  <si>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</si>
  <si>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</si>
  <si>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</si>
  <si>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</si>
  <si>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</si>
  <si>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</si>
  <si>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</si>
  <si>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</si>
  <si>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</si>
  <si>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</si>
  <si>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</si>
  <si>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</si>
  <si>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</si>
  <si>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</si>
  <si>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</si>
  <si>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</si>
  <si>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</si>
  <si>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</si>
  <si>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</si>
  <si>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</si>
  <si>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</si>
  <si>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</si>
  <si>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</si>
  <si>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</si>
  <si>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</si>
  <si>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</si>
  <si>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</si>
  <si>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</si>
  <si>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</si>
  <si>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</si>
  <si>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</si>
  <si>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</si>
  <si>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</si>
  <si>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</si>
  <si>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</si>
  <si>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</si>
  <si>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</si>
  <si>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</si>
  <si>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</si>
  <si>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</si>
  <si>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</si>
  <si>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</si>
  <si>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</si>
  <si>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</si>
  <si>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</si>
  <si>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</si>
  <si>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</si>
  <si>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</si>
  <si>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</si>
  <si>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</si>
  <si>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</si>
  <si>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</si>
  <si>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</si>
  <si>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</si>
  <si>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</si>
  <si>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</si>
  <si>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</si>
  <si>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</si>
  <si>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</si>
  <si>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</si>
  <si>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</si>
  <si>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</si>
  <si>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</si>
  <si>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</si>
  <si>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</si>
  <si>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</si>
  <si>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</si>
  <si>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</si>
  <si>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</si>
  <si>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</si>
  <si>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</si>
  <si>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</si>
  <si>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</si>
  <si>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</si>
  <si>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</si>
  <si>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</si>
  <si>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</si>
  <si>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</si>
  <si>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</si>
  <si>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</si>
  <si>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</si>
  <si>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</si>
  <si>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</si>
  <si>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</si>
  <si>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</si>
  <si>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</si>
  <si>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</si>
  <si>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</si>
  <si>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</si>
  <si>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</si>
  <si>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</si>
  <si>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</si>
  <si>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</si>
  <si>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</si>
  <si>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</si>
  <si>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</si>
  <si>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</si>
  <si>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</si>
  <si>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</si>
  <si>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</si>
  <si>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</si>
  <si>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</si>
  <si>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</si>
  <si>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</si>
  <si>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</si>
  <si>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</si>
  <si>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</si>
  <si>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</si>
  <si>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</si>
  <si>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</si>
  <si>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</si>
  <si>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</si>
  <si>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</si>
  <si>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</si>
  <si>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</si>
  <si>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</si>
  <si>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</si>
  <si>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</si>
  <si>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</si>
  <si>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</si>
  <si>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</si>
  <si>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</si>
  <si>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</si>
  <si>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</si>
  <si>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</si>
  <si>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</si>
  <si>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</si>
  <si>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</si>
  <si>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</si>
  <si>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</si>
  <si>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</si>
  <si>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</si>
  <si>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</si>
  <si>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</si>
  <si>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</si>
  <si>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</si>
  <si>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</si>
  <si>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</si>
  <si>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</si>
  <si>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</si>
  <si>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</si>
  <si>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</si>
  <si>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</si>
  <si>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</si>
  <si>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</si>
  <si>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</si>
  <si>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</si>
  <si>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</si>
  <si>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</si>
  <si>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</si>
  <si>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</si>
  <si>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</si>
  <si>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</si>
  <si>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</si>
  <si>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</si>
  <si>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</si>
  <si>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</si>
  <si>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</si>
  <si>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</si>
  <si>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</si>
  <si>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</si>
  <si>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</si>
  <si>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</si>
  <si>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</si>
  <si>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</si>
  <si>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</si>
  <si>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</si>
  <si>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</si>
  <si>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</si>
  <si>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</si>
  <si>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</si>
  <si>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</si>
  <si>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</si>
  <si>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</si>
  <si>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</si>
  <si>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</si>
  <si>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</si>
  <si>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</si>
  <si>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</si>
  <si>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</si>
  <si>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</si>
  <si>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</si>
  <si>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</si>
  <si>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</si>
  <si>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</si>
  <si>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</si>
  <si>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</si>
  <si>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</si>
  <si>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</si>
  <si>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</si>
  <si>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</si>
  <si>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</si>
  <si>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</si>
  <si>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</si>
  <si>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</si>
  <si>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</si>
  <si>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</si>
  <si>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</si>
  <si>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</si>
  <si>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</si>
  <si>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</si>
  <si>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</si>
  <si>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</si>
  <si>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</si>
  <si>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</si>
  <si>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</si>
  <si>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</si>
  <si>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</si>
  <si>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</si>
  <si>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</si>
  <si>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</si>
  <si>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</si>
  <si>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</si>
  <si>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</si>
  <si>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</si>
  <si>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</si>
  <si>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</si>
  <si>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</si>
  <si>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</si>
  <si>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</si>
  <si>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</si>
  <si>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</si>
  <si>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</si>
  <si>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</si>
  <si>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</si>
  <si>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</si>
  <si>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</si>
  <si>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</si>
  <si>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</si>
  <si>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</si>
  <si>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</si>
  <si>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</si>
  <si>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</si>
  <si>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</si>
  <si>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</si>
  <si>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</si>
  <si>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</si>
  <si>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</si>
  <si>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</si>
  <si>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</si>
  <si>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</si>
  <si>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</si>
  <si>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</si>
  <si>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</si>
  <si>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</si>
  <si>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</si>
  <si>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</si>
  <si>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</si>
  <si>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</si>
  <si>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</si>
  <si>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</si>
  <si>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</si>
  <si>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</si>
  <si>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</si>
  <si>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</si>
  <si>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</si>
  <si>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</si>
  <si>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</si>
  <si>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</si>
  <si>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</si>
  <si>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</si>
  <si>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</si>
  <si>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</si>
  <si>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</si>
  <si>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</si>
  <si>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</si>
  <si>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</si>
  <si>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</si>
  <si>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</si>
  <si>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</si>
  <si>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</si>
  <si>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</si>
  <si>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</si>
  <si>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</si>
  <si>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</si>
  <si>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</si>
  <si>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</si>
  <si>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</si>
  <si>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</si>
  <si>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</si>
  <si>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</si>
  <si>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</si>
  <si>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</si>
  <si>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</si>
  <si>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</si>
  <si>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</si>
  <si>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</si>
  <si>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</si>
  <si>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</si>
  <si>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</si>
  <si>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</si>
  <si>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</si>
  <si>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</si>
  <si>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</si>
  <si>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</si>
  <si>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</si>
  <si>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</si>
  <si>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</si>
  <si>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</si>
  <si>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</si>
  <si>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</si>
  <si>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</si>
  <si>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</si>
  <si>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</si>
  <si>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</si>
  <si>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</si>
  <si>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</si>
  <si>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</si>
  <si>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</si>
  <si>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</si>
  <si>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</si>
  <si>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</si>
  <si>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</si>
  <si>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</si>
  <si>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</si>
  <si>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</si>
  <si>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</si>
  <si>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</si>
  <si>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</si>
  <si>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</si>
  <si>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</si>
  <si>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</si>
  <si>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</si>
  <si>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</si>
  <si>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</si>
  <si>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</si>
  <si>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</si>
  <si>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</si>
  <si>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</si>
  <si>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</si>
  <si>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</si>
  <si>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</si>
  <si>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</si>
  <si>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</si>
  <si>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</si>
  <si>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</si>
  <si>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</si>
  <si>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</si>
  <si>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</si>
  <si>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</si>
  <si>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</si>
  <si>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</si>
  <si>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</si>
  <si>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</si>
  <si>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</si>
  <si>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</si>
  <si>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</si>
  <si>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</si>
  <si>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</si>
  <si>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</si>
  <si>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</si>
  <si>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</si>
  <si>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</si>
  <si>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</si>
  <si>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</si>
  <si>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</si>
  <si>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</si>
  <si>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</si>
  <si>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</si>
  <si>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</si>
  <si>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</si>
  <si>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</si>
  <si>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</si>
  <si>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</si>
  <si>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</si>
  <si>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</si>
  <si>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</si>
  <si>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</si>
  <si>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</si>
  <si>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</si>
  <si>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</si>
  <si>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</si>
  <si>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</si>
  <si>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</si>
  <si>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</si>
  <si>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</si>
  <si>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</si>
  <si>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</si>
  <si>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</si>
  <si>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</si>
  <si>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</si>
  <si>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</si>
  <si>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</si>
  <si>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</si>
  <si>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</si>
  <si>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</si>
  <si>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</si>
  <si>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</si>
  <si>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</si>
  <si>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</si>
  <si>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</si>
  <si>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</si>
  <si>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</si>
  <si>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</si>
  <si>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</si>
  <si>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</si>
  <si>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</si>
  <si>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</si>
  <si>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</si>
  <si>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</si>
  <si>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</si>
  <si>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</si>
  <si>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</si>
  <si>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</si>
  <si>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</si>
  <si>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</si>
  <si>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</si>
  <si>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</si>
  <si>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</si>
  <si>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</si>
  <si>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</si>
  <si>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</si>
  <si>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</si>
  <si>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</si>
  <si>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</si>
  <si>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</si>
  <si>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</si>
  <si>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</si>
  <si>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</si>
  <si>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</si>
  <si>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</si>
  <si>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</si>
  <si>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</si>
  <si>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</si>
  <si>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</si>
  <si>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</si>
  <si>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</si>
  <si>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</si>
  <si>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</si>
  <si>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</si>
  <si>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</si>
  <si>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</si>
  <si>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</si>
  <si>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</si>
  <si>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</si>
  <si>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</si>
  <si>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</si>
  <si>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</si>
  <si>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</si>
  <si>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</si>
  <si>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</si>
  <si>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</si>
  <si>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</si>
  <si>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</si>
  <si>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</si>
  <si>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</si>
  <si>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</si>
  <si>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</si>
  <si>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</si>
  <si>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</si>
  <si>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</si>
  <si>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</si>
  <si>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</si>
  <si>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</si>
  <si>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</si>
  <si>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</si>
  <si>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</si>
  <si>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</si>
  <si>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</si>
  <si>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</si>
  <si>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</si>
  <si>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</si>
  <si>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</si>
  <si>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</si>
  <si>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</si>
  <si>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</si>
  <si>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</si>
  <si>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</si>
  <si>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</si>
  <si>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</si>
  <si>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</si>
  <si>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</si>
  <si>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</si>
  <si>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</si>
  <si>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</si>
  <si>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</si>
  <si>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</si>
  <si>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</si>
  <si>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</si>
  <si>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</si>
  <si>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</si>
  <si>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</si>
  <si>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</si>
  <si>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</si>
  <si>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</si>
  <si>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</si>
  <si>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</si>
  <si>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</si>
  <si>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</si>
  <si>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</si>
  <si>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</si>
  <si>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</si>
  <si>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</si>
  <si>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</si>
  <si>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</si>
  <si>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</si>
  <si>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</si>
  <si>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</si>
  <si>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</si>
  <si>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</si>
  <si>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</si>
  <si>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</si>
  <si>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</si>
  <si>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</si>
  <si>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</si>
  <si>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</si>
  <si>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</si>
  <si>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</si>
  <si>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</si>
  <si>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</si>
  <si>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</si>
  <si>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</si>
  <si>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</si>
  <si>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</si>
  <si>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</si>
  <si>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</si>
  <si>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</si>
  <si>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</si>
  <si>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</si>
  <si>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</si>
  <si>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</si>
  <si>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</si>
  <si>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</si>
  <si>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</si>
  <si>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</si>
  <si>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</si>
  <si>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</si>
  <si>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</si>
  <si>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</si>
  <si>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</si>
  <si>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</si>
  <si>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</si>
  <si>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</si>
  <si>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</si>
  <si>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</si>
  <si>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</si>
  <si>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</si>
  <si>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</si>
  <si>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</si>
  <si>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</si>
  <si>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</si>
  <si>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</si>
  <si>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</si>
  <si>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</si>
  <si>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</si>
  <si>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</si>
  <si>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</si>
  <si>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</si>
  <si>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</si>
  <si>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</si>
  <si>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</si>
  <si>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</si>
  <si>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</si>
  <si>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</si>
  <si>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</si>
  <si>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</si>
  <si>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</si>
  <si>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</si>
  <si>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</si>
  <si>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</si>
  <si>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</si>
  <si>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</si>
  <si>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</si>
  <si>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</si>
  <si>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</si>
  <si>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</si>
  <si>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</si>
  <si>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</si>
  <si>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</si>
  <si>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</si>
  <si>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</si>
  <si>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</si>
  <si>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</si>
  <si>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</si>
  <si>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</si>
  <si>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</si>
  <si>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</si>
  <si>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</si>
  <si>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</si>
  <si>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</si>
  <si>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</si>
  <si>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</si>
  <si>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</si>
  <si>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</si>
  <si>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</si>
  <si>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</si>
  <si>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</si>
  <si>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</si>
  <si>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</si>
  <si>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</si>
  <si>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</si>
  <si>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</si>
  <si>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</si>
  <si>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</si>
  <si>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</si>
  <si>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</si>
  <si>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</si>
  <si>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</si>
  <si>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</si>
  <si>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</si>
  <si>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</si>
  <si>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</si>
  <si>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</si>
  <si>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</si>
  <si>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</si>
  <si>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</si>
  <si>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</si>
  <si>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</si>
  <si>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</si>
  <si>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</si>
  <si>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</si>
  <si>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</si>
  <si>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</si>
  <si>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</si>
  <si>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</si>
  <si>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</si>
  <si>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</si>
  <si>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</si>
  <si>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</si>
  <si>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</si>
  <si>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</si>
  <si>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</si>
  <si>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</si>
  <si>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</si>
  <si>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</si>
  <si>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</si>
  <si>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</si>
  <si>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</si>
  <si>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</si>
  <si>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</si>
  <si>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</si>
  <si>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</si>
  <si>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</si>
  <si>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</si>
  <si>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</si>
  <si>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</si>
  <si>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</si>
  <si>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</si>
  <si>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</si>
  <si>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</si>
  <si>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</si>
  <si>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</si>
  <si>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</si>
  <si>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</si>
  <si>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</si>
  <si>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</si>
  <si>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</si>
  <si>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</si>
  <si>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</si>
  <si>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</si>
  <si>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</si>
  <si>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</si>
  <si>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</si>
  <si>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</si>
  <si>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</si>
  <si>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</si>
  <si>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</si>
  <si>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</si>
  <si>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</si>
  <si>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</si>
  <si>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</si>
  <si>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</si>
  <si>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</si>
  <si>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</si>
  <si>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</si>
  <si>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</si>
  <si>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</si>
  <si>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</si>
  <si>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</si>
  <si>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</si>
  <si>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</si>
  <si>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</si>
  <si>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</si>
  <si>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</si>
  <si>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</si>
  <si>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</si>
  <si>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</si>
  <si>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</si>
  <si>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</si>
  <si>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</si>
  <si>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</si>
  <si>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</si>
  <si>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</si>
  <si>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</si>
  <si>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</si>
  <si>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</si>
  <si>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</si>
  <si>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</si>
  <si>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</si>
  <si>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</si>
  <si>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</si>
  <si>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</si>
  <si>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</si>
  <si>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</si>
  <si>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</si>
  <si>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</si>
  <si>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</si>
  <si>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</si>
  <si>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</si>
  <si>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</si>
  <si>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</si>
  <si>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</si>
  <si>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</si>
  <si>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</si>
  <si>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</si>
  <si>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</si>
  <si>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</si>
  <si>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</si>
  <si>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</si>
  <si>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</si>
  <si>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</si>
  <si>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</si>
  <si>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</si>
  <si>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</si>
  <si>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</si>
  <si>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</si>
  <si>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</si>
  <si>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</si>
  <si>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</si>
  <si>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</si>
  <si>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</si>
  <si>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</si>
  <si>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</si>
  <si>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</si>
  <si>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</si>
  <si>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</si>
  <si>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</si>
  <si>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</si>
  <si>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</si>
  <si>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</si>
  <si>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</si>
  <si>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</si>
  <si>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</si>
  <si>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</si>
  <si>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</si>
  <si>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</si>
  <si>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</si>
  <si>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</si>
  <si>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</si>
  <si>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</si>
  <si>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</si>
  <si>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</si>
  <si>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</si>
  <si>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</si>
  <si>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</si>
  <si>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</si>
  <si>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</si>
  <si>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</si>
  <si>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</si>
  <si>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</si>
  <si>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</si>
  <si>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</si>
  <si>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</si>
  <si>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</si>
  <si>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</si>
  <si>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</si>
  <si>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</si>
  <si>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</si>
  <si>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</si>
  <si>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</si>
  <si>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</si>
  <si>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</si>
  <si>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</si>
  <si>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</si>
  <si>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</si>
  <si>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</si>
  <si>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</si>
  <si>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</si>
  <si>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</si>
  <si>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</si>
  <si>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</si>
  <si>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</si>
  <si>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</si>
  <si>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</si>
  <si>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</si>
  <si>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</si>
  <si>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</si>
  <si>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</si>
  <si>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</si>
  <si>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</si>
  <si>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</si>
  <si>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</si>
  <si>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</si>
  <si>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</si>
  <si>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</si>
  <si>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</si>
  <si>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</si>
  <si>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</si>
  <si>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</si>
  <si>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</si>
  <si>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</si>
  <si>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</si>
  <si>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</si>
  <si>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</si>
  <si>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</si>
  <si>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</si>
  <si>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</si>
  <si>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</si>
  <si>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</si>
  <si>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</si>
  <si>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</si>
  <si>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</si>
  <si>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</si>
  <si>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</si>
  <si>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</si>
  <si>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</si>
  <si>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</si>
  <si>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</si>
  <si>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</si>
  <si>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</si>
  <si>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</si>
  <si>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</si>
  <si>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</si>
  <si>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</si>
  <si>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</si>
  <si>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</si>
  <si>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</si>
  <si>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</si>
  <si>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</si>
  <si>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</si>
  <si>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</si>
  <si>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</si>
  <si>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</si>
  <si>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</si>
  <si>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</si>
  <si>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</si>
  <si>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</si>
  <si>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</si>
  <si>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</si>
  <si>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</si>
  <si>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</si>
  <si>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</si>
  <si>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</si>
  <si>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</si>
  <si>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</si>
  <si>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</si>
  <si>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</si>
  <si>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</si>
  <si>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</si>
  <si>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</si>
  <si>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</si>
  <si>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</si>
  <si>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</si>
  <si>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</si>
  <si>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</si>
  <si>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</si>
  <si>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</si>
  <si>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</si>
  <si>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</si>
  <si>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</si>
  <si>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</si>
  <si>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</si>
  <si>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</si>
  <si>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</si>
  <si>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</si>
  <si>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</si>
  <si>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</si>
  <si>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</si>
  <si>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</si>
  <si>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</si>
  <si>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</si>
  <si>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</si>
  <si>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</si>
  <si>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</si>
  <si>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</si>
  <si>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</si>
  <si>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</si>
  <si>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</si>
  <si>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</si>
  <si>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</si>
  <si>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</si>
  <si>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</si>
  <si>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</si>
  <si>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</si>
  <si>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</si>
  <si>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</si>
  <si>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</si>
  <si>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</si>
  <si>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</si>
  <si>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</si>
  <si>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</si>
  <si>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</si>
  <si>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</si>
  <si>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</si>
  <si>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</si>
  <si>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</si>
  <si>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</si>
  <si>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</si>
  <si>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</si>
  <si>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</si>
  <si>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</si>
  <si>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</si>
  <si>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</si>
  <si>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</si>
  <si>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</si>
  <si>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</si>
  <si>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</si>
  <si>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</si>
  <si>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</si>
  <si>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</si>
  <si>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</si>
  <si>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</si>
  <si>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</si>
  <si>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</si>
  <si>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</si>
  <si>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</si>
  <si>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</si>
  <si>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</si>
  <si>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</si>
  <si>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</si>
  <si>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</si>
  <si>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</si>
  <si>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</si>
  <si>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</si>
  <si>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</si>
  <si>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</si>
  <si>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</si>
  <si>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</si>
  <si>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</si>
  <si>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</si>
  <si>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</si>
  <si>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</si>
  <si>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</si>
  <si>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</si>
  <si>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</si>
  <si>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</si>
  <si>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</si>
  <si>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</si>
  <si>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</si>
  <si>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</si>
  <si>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</si>
  <si>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</si>
  <si>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</si>
  <si>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</si>
  <si>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</si>
  <si>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</si>
  <si>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</si>
  <si>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</si>
  <si>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</si>
  <si>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</si>
  <si>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</si>
  <si>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</si>
  <si>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</si>
  <si>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</si>
  <si>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</si>
  <si>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</si>
  <si>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</si>
  <si>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</si>
  <si>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</si>
  <si>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</si>
  <si>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</si>
  <si>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</si>
  <si>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</si>
  <si>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</si>
  <si>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</si>
  <si>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</si>
  <si>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</si>
  <si>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</si>
  <si>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</si>
  <si>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</si>
  <si>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</si>
  <si>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</si>
  <si>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</si>
  <si>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</si>
  <si>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</si>
  <si>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</si>
  <si>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</si>
  <si>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</si>
  <si>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</si>
  <si>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</si>
  <si>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</si>
  <si>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</si>
  <si>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</si>
  <si>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</si>
  <si>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</si>
  <si>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</si>
  <si>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</si>
  <si>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</si>
  <si>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</si>
  <si>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</si>
  <si>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</si>
  <si>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</si>
  <si>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</si>
  <si>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</si>
  <si>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</si>
  <si>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</si>
  <si>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</si>
  <si>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</si>
  <si>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</si>
  <si>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</si>
  <si>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</si>
  <si>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</si>
  <si>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</si>
  <si>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</si>
  <si>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</si>
  <si>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</si>
  <si>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</si>
  <si>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</si>
  <si>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</si>
  <si>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</si>
  <si>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</si>
  <si>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</si>
  <si>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</si>
  <si>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</si>
  <si>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</si>
  <si>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</si>
  <si>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</si>
  <si>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</si>
  <si>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</si>
  <si>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</si>
  <si>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</si>
  <si>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</si>
  <si>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</si>
  <si>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</si>
  <si>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</si>
  <si>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</si>
  <si>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</si>
  <si>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</si>
  <si>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</si>
  <si>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</si>
  <si>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</si>
  <si>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</si>
  <si>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</si>
  <si>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</si>
  <si>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</si>
  <si>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</si>
  <si>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</si>
  <si>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</si>
  <si>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</si>
  <si>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</si>
  <si>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</si>
  <si>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</si>
  <si>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</si>
  <si>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</si>
  <si>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</si>
  <si>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</si>
  <si>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</si>
  <si>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</si>
  <si>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</si>
  <si>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</si>
  <si>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</si>
  <si>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</si>
  <si>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</si>
  <si>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</si>
  <si>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</si>
  <si>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</si>
  <si>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</si>
  <si>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</si>
  <si>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</si>
  <si>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</si>
  <si>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</si>
  <si>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</si>
  <si>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</si>
  <si>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</si>
  <si>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</si>
  <si>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</si>
  <si>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</si>
  <si>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</si>
  <si>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</si>
  <si>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</si>
  <si>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</si>
  <si>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</si>
  <si>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</si>
  <si>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</si>
  <si>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</si>
  <si>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</si>
  <si>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</si>
  <si>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</si>
  <si>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</si>
  <si>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</si>
  <si>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</si>
  <si>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</si>
  <si>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</si>
  <si>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</si>
  <si>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</si>
  <si>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</si>
  <si>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</si>
  <si>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</si>
  <si>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</si>
  <si>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</si>
  <si>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</si>
  <si>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</si>
  <si>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</si>
  <si>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</si>
  <si>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</si>
  <si>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</si>
  <si>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</si>
  <si>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</si>
  <si>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</si>
  <si>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</si>
  <si>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</si>
  <si>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</si>
  <si>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</si>
  <si>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</si>
  <si>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</si>
  <si>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</si>
  <si>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</si>
  <si>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</si>
  <si>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</si>
  <si>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</si>
  <si>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</si>
  <si>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</si>
  <si>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</si>
  <si>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</si>
  <si>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</si>
  <si>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</si>
  <si>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</si>
  <si>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</si>
  <si>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</si>
  <si>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</si>
  <si>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</si>
  <si>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</si>
  <si>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</si>
  <si>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</si>
  <si>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</si>
  <si>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</si>
  <si>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</si>
  <si>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</si>
  <si>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</si>
  <si>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</si>
  <si>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</si>
  <si>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</si>
  <si>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</si>
  <si>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</si>
  <si>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</si>
  <si>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</si>
  <si>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</si>
  <si>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</si>
  <si>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</si>
  <si>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</si>
  <si>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</si>
  <si>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</si>
  <si>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</si>
  <si>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</si>
  <si>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</si>
  <si>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</si>
  <si>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</si>
  <si>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</si>
  <si>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</si>
  <si>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</si>
  <si>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</si>
  <si>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</si>
  <si>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</si>
  <si>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</si>
  <si>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</si>
  <si>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</si>
  <si>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</si>
  <si>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</si>
  <si>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</si>
  <si>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</si>
  <si>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</si>
  <si>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</si>
  <si>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</si>
  <si>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</si>
  <si>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</si>
  <si>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</si>
  <si>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</si>
  <si>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</si>
  <si>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</si>
  <si>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</si>
  <si>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</si>
  <si>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</si>
  <si>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</si>
  <si>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</si>
  <si>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</si>
  <si>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</si>
  <si>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</si>
  <si>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</si>
  <si>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</si>
  <si>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</si>
  <si>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</si>
  <si>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</si>
  <si>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</si>
  <si>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</si>
  <si>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</si>
  <si>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</si>
  <si>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</si>
  <si>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</si>
  <si>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</si>
  <si>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</si>
  <si>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</si>
  <si>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</si>
  <si>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</si>
  <si>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</si>
  <si>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</si>
  <si>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</si>
  <si>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</si>
  <si>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</si>
  <si>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</si>
  <si>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</si>
  <si>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</si>
  <si>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</si>
  <si>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</si>
  <si>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</si>
  <si>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</si>
  <si>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</si>
  <si>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</si>
  <si>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</si>
  <si>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</si>
  <si>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</si>
  <si>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</si>
  <si>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</si>
  <si>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</si>
  <si>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</si>
  <si>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</si>
  <si>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</si>
  <si>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</si>
  <si>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</si>
  <si>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</si>
  <si>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</si>
  <si>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</si>
  <si>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</si>
  <si>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</si>
  <si>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</si>
  <si>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</si>
  <si>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</si>
  <si>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</si>
  <si>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</si>
  <si>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</si>
  <si>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</si>
  <si>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</si>
  <si>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</si>
  <si>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</si>
  <si>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</si>
  <si>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</si>
  <si>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</si>
  <si>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</si>
  <si>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</si>
  <si>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</si>
  <si>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</si>
  <si>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</si>
  <si>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</si>
  <si>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</si>
  <si>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</si>
  <si>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</si>
  <si>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</si>
  <si>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</si>
  <si>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</si>
  <si>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</si>
  <si>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</si>
  <si>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</si>
  <si>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</si>
  <si>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</si>
  <si>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</si>
  <si>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</si>
  <si>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</si>
  <si>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</si>
  <si>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</si>
  <si>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</si>
  <si>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</si>
  <si>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</si>
  <si>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</si>
  <si>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</si>
  <si>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</si>
  <si>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</si>
  <si>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</si>
  <si>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</si>
  <si>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</si>
  <si>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</si>
  <si>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</si>
  <si>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</si>
  <si>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</si>
  <si>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</si>
  <si>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</si>
  <si>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</si>
  <si>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</si>
  <si>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</si>
  <si>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</si>
  <si>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</si>
  <si>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</si>
  <si>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</si>
  <si>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</si>
  <si>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</si>
  <si>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</si>
  <si>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</si>
  <si>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</si>
  <si>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</si>
  <si>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</si>
  <si>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</si>
  <si>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</si>
  <si>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</si>
  <si>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</si>
  <si>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</si>
  <si>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</si>
  <si>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</si>
  <si>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</si>
  <si>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</si>
  <si>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</si>
  <si>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</si>
  <si>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</si>
  <si>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</si>
  <si>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</si>
  <si>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</si>
  <si>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</si>
  <si>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</si>
  <si>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</si>
  <si>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</si>
  <si>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</si>
  <si>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</si>
  <si>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</si>
  <si>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</si>
  <si>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</si>
  <si>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</si>
  <si>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</si>
  <si>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</si>
  <si>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</si>
  <si>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</si>
  <si>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</si>
  <si>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</si>
  <si>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</si>
  <si>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</si>
  <si>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</si>
  <si>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</si>
  <si>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</si>
  <si>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</si>
  <si>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</si>
  <si>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</si>
  <si>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</si>
  <si>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</si>
  <si>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</si>
  <si>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</si>
  <si>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</si>
  <si>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</si>
  <si>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</si>
  <si>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</si>
  <si>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</si>
  <si>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</si>
  <si>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</si>
  <si>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</si>
  <si>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</si>
  <si>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</si>
  <si>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</si>
  <si>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</si>
  <si>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</si>
  <si>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</si>
  <si>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</si>
  <si>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</si>
  <si>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</si>
  <si>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</si>
  <si>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</si>
  <si>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</si>
  <si>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</si>
  <si>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</si>
  <si>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</si>
  <si>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</si>
  <si>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</si>
  <si>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</si>
  <si>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</si>
  <si>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</si>
  <si>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</si>
  <si>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</si>
  <si>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</si>
  <si>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</si>
  <si>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</si>
  <si>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</si>
  <si>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</si>
  <si>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</si>
  <si>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</si>
  <si>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</si>
  <si>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</si>
  <si>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</si>
  <si>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</si>
  <si>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</si>
  <si>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</si>
  <si>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</si>
  <si>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</si>
  <si>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</si>
  <si>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</si>
  <si>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</si>
  <si>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</si>
  <si>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</si>
  <si>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</si>
  <si>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</si>
  <si>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</si>
  <si>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</si>
  <si>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</si>
  <si>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</si>
  <si>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</si>
  <si>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</si>
  <si>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</si>
  <si>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</si>
  <si>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</si>
  <si>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</si>
  <si>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</si>
  <si>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</si>
  <si>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</si>
  <si>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</si>
  <si>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</si>
  <si>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</si>
  <si>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</si>
  <si>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</si>
  <si>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</si>
  <si>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</si>
  <si>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</si>
  <si>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</si>
  <si>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</si>
  <si>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</si>
  <si>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</si>
  <si>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</si>
  <si>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</si>
  <si>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</si>
  <si>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</si>
  <si>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</si>
  <si>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</si>
  <si>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</si>
  <si>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</si>
  <si>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</si>
  <si>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</si>
  <si>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</si>
  <si>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</si>
  <si>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</si>
  <si>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</si>
  <si>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</si>
  <si>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</si>
  <si>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</si>
  <si>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</si>
  <si>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</si>
  <si>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</si>
  <si>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</si>
  <si>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</si>
  <si>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</si>
  <si>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</si>
  <si>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</si>
  <si>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</si>
  <si>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</si>
  <si>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</si>
  <si>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</si>
  <si>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</si>
  <si>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</si>
  <si>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</si>
  <si>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</si>
  <si>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</si>
  <si>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</si>
  <si>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</si>
  <si>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</si>
  <si>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</si>
  <si>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</si>
  <si>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</si>
  <si>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</si>
  <si>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</si>
  <si>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</si>
  <si>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</si>
  <si>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</si>
  <si>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</si>
  <si>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</si>
  <si>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</si>
  <si>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</si>
  <si>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</si>
  <si>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</si>
  <si>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</si>
  <si>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</si>
  <si>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</si>
  <si>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</si>
  <si>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</si>
  <si>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</si>
  <si>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</si>
  <si>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</si>
  <si>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</si>
  <si>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</si>
  <si>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</si>
  <si>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</si>
  <si>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</si>
  <si>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</si>
  <si>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</si>
  <si>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</si>
  <si>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</si>
  <si>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</si>
  <si>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</si>
  <si>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</si>
  <si>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</si>
  <si>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</si>
  <si>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</si>
  <si>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</si>
  <si>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</si>
  <si>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</si>
  <si>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</si>
  <si>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</si>
  <si>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</si>
  <si>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</si>
  <si>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</si>
  <si>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</si>
  <si>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</si>
  <si>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</si>
  <si>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</si>
  <si>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</si>
  <si>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</si>
  <si>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</si>
  <si>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</si>
  <si>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</si>
  <si>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</si>
  <si>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</si>
  <si>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</si>
  <si>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</si>
  <si>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</si>
  <si>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</si>
  <si>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</si>
  <si>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</si>
  <si>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</si>
  <si>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</si>
  <si>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</si>
  <si>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</si>
  <si>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</si>
  <si>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</si>
  <si>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</si>
  <si>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</si>
  <si>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</si>
  <si>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</si>
  <si>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</si>
  <si>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</si>
  <si>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</si>
  <si>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</si>
  <si>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</si>
  <si>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</si>
  <si>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</si>
  <si>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</si>
  <si>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</si>
  <si>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</si>
  <si>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</si>
  <si>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</si>
  <si>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</si>
  <si>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</si>
  <si>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</si>
  <si>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</si>
  <si>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</si>
  <si>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</si>
  <si>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</si>
  <si>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</si>
  <si>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</si>
  <si>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</si>
  <si>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</si>
  <si>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</si>
  <si>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</si>
  <si>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</si>
  <si>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</si>
  <si>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</si>
  <si>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</si>
  <si>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</si>
  <si>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</si>
  <si>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</si>
  <si>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</si>
  <si>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</si>
  <si>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</si>
  <si>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</si>
  <si>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</si>
  <si>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</si>
  <si>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</si>
  <si>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</si>
  <si>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</si>
  <si>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</si>
  <si>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</si>
  <si>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</si>
  <si>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</si>
  <si>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</si>
  <si>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</si>
  <si>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</si>
  <si>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</si>
  <si>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</si>
  <si>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</si>
  <si>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</si>
  <si>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</si>
  <si>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</si>
  <si>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</si>
  <si>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</si>
  <si>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</si>
  <si>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</si>
  <si>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</si>
  <si>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</si>
  <si>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</si>
  <si>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</si>
  <si>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</si>
  <si>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</si>
  <si>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</si>
  <si>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</si>
  <si>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</si>
  <si>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</si>
  <si>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</si>
  <si>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</si>
  <si>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</si>
  <si>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</si>
  <si>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</si>
  <si>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</si>
  <si>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</si>
  <si>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</si>
  <si>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</si>
  <si>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</si>
  <si>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</si>
  <si>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</si>
  <si>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</si>
  <si>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</si>
  <si>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</si>
  <si>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</si>
  <si>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</si>
  <si>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</si>
  <si>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</si>
  <si>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</si>
  <si>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</si>
  <si>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</si>
  <si>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</si>
  <si>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</si>
  <si>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</si>
  <si>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</si>
  <si>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</si>
  <si>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</si>
  <si>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</si>
  <si>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</si>
  <si>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</si>
  <si>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</si>
  <si>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</si>
  <si>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</si>
  <si>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</si>
  <si>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</si>
  <si>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</si>
  <si>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</si>
  <si>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</si>
  <si>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</si>
  <si>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</si>
  <si>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</si>
  <si>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</si>
  <si>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</si>
  <si>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</si>
  <si>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</si>
  <si>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</si>
  <si>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</si>
  <si>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</si>
  <si>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</si>
  <si>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</si>
  <si>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</si>
  <si>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</si>
  <si>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</si>
  <si>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</si>
  <si>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</si>
  <si>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</si>
  <si>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</si>
  <si>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</si>
  <si>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</si>
  <si>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</si>
  <si>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</si>
  <si>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</si>
  <si>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</si>
  <si>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</si>
  <si>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</si>
  <si>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</si>
  <si>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</si>
  <si>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</si>
  <si>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</si>
  <si>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</si>
  <si>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</si>
  <si>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</si>
  <si>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</si>
  <si>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</si>
  <si>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</si>
  <si>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</si>
  <si>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</si>
  <si>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</si>
  <si>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</si>
  <si>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</si>
  <si>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</si>
  <si>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</si>
  <si>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</si>
  <si>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</si>
  <si>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</si>
  <si>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</si>
  <si>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</si>
  <si>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</si>
  <si>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</si>
  <si>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</si>
  <si>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</si>
  <si>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</si>
  <si>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</si>
  <si>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</si>
  <si>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</si>
  <si>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</si>
  <si>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</si>
  <si>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</si>
  <si>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</si>
  <si>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</si>
  <si>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</si>
  <si>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</si>
  <si>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</si>
  <si>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</si>
  <si>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</si>
  <si>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</si>
  <si>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</si>
  <si>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</si>
  <si>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</si>
  <si>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</si>
  <si>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</si>
  <si>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</si>
  <si>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</si>
  <si>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</si>
  <si>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</si>
  <si>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</si>
  <si>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</si>
  <si>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</si>
  <si>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</si>
  <si>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</si>
  <si>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</si>
  <si>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</si>
  <si>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</si>
  <si>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</si>
  <si>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</si>
  <si>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</si>
  <si>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</si>
  <si>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</si>
  <si>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</si>
  <si>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</si>
  <si>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</si>
  <si>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</si>
  <si>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</si>
  <si>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</si>
  <si>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</si>
  <si>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</si>
  <si>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</si>
  <si>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</si>
  <si>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</si>
  <si>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</si>
  <si>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</si>
  <si>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</si>
  <si>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</si>
  <si>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</si>
  <si>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</si>
  <si>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</si>
  <si>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</si>
  <si>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</si>
  <si>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</si>
  <si>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</si>
  <si>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</si>
  <si>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</si>
  <si>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</si>
  <si>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</si>
  <si>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</si>
  <si>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</si>
  <si>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</si>
  <si>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</si>
  <si>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</si>
  <si>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</si>
  <si>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</si>
  <si>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</si>
  <si>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</si>
  <si>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</si>
  <si>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</si>
  <si>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</si>
  <si>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</si>
  <si>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</si>
  <si>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</si>
  <si>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</si>
  <si>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</si>
  <si>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</si>
  <si>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</si>
  <si>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</si>
  <si>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</si>
  <si>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</si>
  <si>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</si>
  <si>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</si>
  <si>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</si>
  <si>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</si>
  <si>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</si>
  <si>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</si>
  <si>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</si>
  <si>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</si>
  <si>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</si>
  <si>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</si>
  <si>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</si>
  <si>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</si>
  <si>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</si>
  <si>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</si>
  <si>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</si>
  <si>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</si>
  <si>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</si>
  <si>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</si>
  <si>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</si>
  <si>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</si>
  <si>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</si>
  <si>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</si>
  <si>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</si>
  <si>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</si>
  <si>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</si>
  <si>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</si>
  <si>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</si>
  <si>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</si>
  <si>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</si>
  <si>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</si>
  <si>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</si>
  <si>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</si>
  <si>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</si>
  <si>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</si>
  <si>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</si>
  <si>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</si>
  <si>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</si>
  <si>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</si>
  <si>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</si>
  <si>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</si>
  <si>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</si>
  <si>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</si>
  <si>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</si>
  <si>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</si>
  <si>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</si>
  <si>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</si>
  <si>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</si>
  <si>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</si>
  <si>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</si>
  <si>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</si>
  <si>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</si>
  <si>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</si>
  <si>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</si>
  <si>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</si>
  <si>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</si>
  <si>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</si>
  <si>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</si>
  <si>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</si>
  <si>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</si>
  <si>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</si>
  <si>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</si>
  <si>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</si>
  <si>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</si>
  <si>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</si>
  <si>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</si>
  <si>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</si>
  <si>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</si>
  <si>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</si>
  <si>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</si>
  <si>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</si>
  <si>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</si>
  <si>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</si>
  <si>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</si>
  <si>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</si>
  <si>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</si>
  <si>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</si>
  <si>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</si>
  <si>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</si>
  <si>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</si>
  <si>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</si>
  <si>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</si>
  <si>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</si>
  <si>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</si>
  <si>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</si>
  <si>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</si>
  <si>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</si>
  <si>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</si>
  <si>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</si>
  <si>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</si>
  <si>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</si>
  <si>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</si>
  <si>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</si>
  <si>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</si>
  <si>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</si>
  <si>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</si>
  <si>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</si>
  <si>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</si>
  <si>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</si>
  <si>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</si>
  <si>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</si>
  <si>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</si>
  <si>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</si>
  <si>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</si>
  <si>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</si>
  <si>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</si>
  <si>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</si>
  <si>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</si>
  <si>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</si>
  <si>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</si>
  <si>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</si>
  <si>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</si>
  <si>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</si>
  <si>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</si>
  <si>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</si>
  <si>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</si>
  <si>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</si>
  <si>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</si>
  <si>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</si>
  <si>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</si>
  <si>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</si>
  <si>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</si>
  <si>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</si>
  <si>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</si>
  <si>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</si>
  <si>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</si>
  <si>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</si>
  <si>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</si>
  <si>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</si>
  <si>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</si>
  <si>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</si>
  <si>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</si>
  <si>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</si>
  <si>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</si>
  <si>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</si>
  <si>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</si>
  <si>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</si>
  <si>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</si>
  <si>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</si>
  <si>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</si>
  <si>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</si>
  <si>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</si>
  <si>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</si>
  <si>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</si>
  <si>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</si>
  <si>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</si>
  <si>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</si>
  <si>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</si>
  <si>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</si>
  <si>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</si>
  <si>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</si>
  <si>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</si>
  <si>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</si>
  <si>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</si>
  <si>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</si>
  <si>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</si>
  <si>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</si>
  <si>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</si>
  <si>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</si>
  <si>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</si>
  <si>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</si>
  <si>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</si>
  <si>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</si>
  <si>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</si>
  <si>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</si>
  <si>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</si>
  <si>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</si>
  <si>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</si>
  <si>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</si>
  <si>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</si>
  <si>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</si>
  <si>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</si>
  <si>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</si>
  <si>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</si>
  <si>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</si>
  <si>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</si>
  <si>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</si>
  <si>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</si>
  <si>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</si>
  <si>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</si>
  <si>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</si>
  <si>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</si>
  <si>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</si>
  <si>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</si>
  <si>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</si>
  <si>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</si>
  <si>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</si>
  <si>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</si>
  <si>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</si>
  <si>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</si>
  <si>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</si>
  <si>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</si>
  <si>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</si>
  <si>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</si>
  <si>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</si>
  <si>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</si>
  <si>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</si>
  <si>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</si>
  <si>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</si>
  <si>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</si>
  <si>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</si>
  <si>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</si>
  <si>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</si>
  <si>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</si>
  <si>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</si>
  <si>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</si>
  <si>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</si>
  <si>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</si>
  <si>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</si>
  <si>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</si>
  <si>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</si>
  <si>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</si>
  <si>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</si>
  <si>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</si>
  <si>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</si>
  <si>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</si>
  <si>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</si>
  <si>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</si>
  <si>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</si>
  <si>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</si>
  <si>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</si>
  <si>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</si>
  <si>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</si>
  <si>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</si>
  <si>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</si>
  <si>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</si>
  <si>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</si>
  <si>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</si>
  <si>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</si>
  <si>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</si>
  <si>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</si>
  <si>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</si>
  <si>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</si>
  <si>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</si>
  <si>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</si>
  <si>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</si>
  <si>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</si>
  <si>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</si>
  <si>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</si>
  <si>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</si>
  <si>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</si>
  <si>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</si>
  <si>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</si>
  <si>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</si>
  <si>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</si>
  <si>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</si>
  <si>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</si>
  <si>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</si>
  <si>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</si>
  <si>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</si>
  <si>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</si>
  <si>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</si>
  <si>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</si>
  <si>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</si>
  <si>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</si>
  <si>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</si>
  <si>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</si>
  <si>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</si>
  <si>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</si>
  <si>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</si>
  <si>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</si>
  <si>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</si>
  <si>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</si>
  <si>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</si>
  <si>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</si>
  <si>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</si>
  <si>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</si>
  <si>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</si>
  <si>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</si>
  <si>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</si>
  <si>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</si>
  <si>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</si>
  <si>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</si>
  <si>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</si>
  <si>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</si>
  <si>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</si>
  <si>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</si>
  <si>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</si>
  <si>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</si>
  <si>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</si>
  <si>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</si>
  <si>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</si>
  <si>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</si>
  <si>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</si>
  <si>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</si>
  <si>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</si>
  <si>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</si>
  <si>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</si>
  <si>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</si>
  <si>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</si>
  <si>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</si>
  <si>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</si>
  <si>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</si>
  <si>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</si>
  <si>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</si>
  <si>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</si>
  <si>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</si>
  <si>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</si>
  <si>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</si>
  <si>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</si>
  <si>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</si>
  <si>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</si>
  <si>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</si>
  <si>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</si>
  <si>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</si>
  <si>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</si>
  <si>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</si>
  <si>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</si>
  <si>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</si>
  <si>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</si>
  <si>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</si>
  <si>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</si>
  <si>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</si>
  <si>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</si>
  <si>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</si>
  <si>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</si>
  <si>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</si>
  <si>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</si>
  <si>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</si>
  <si>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</si>
  <si>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</si>
  <si>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</si>
  <si>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</si>
  <si>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</si>
  <si>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</si>
  <si>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</si>
  <si>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</si>
  <si>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</si>
  <si>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</si>
  <si>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</si>
  <si>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</si>
  <si>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</si>
  <si>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</si>
  <si>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</si>
  <si>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</si>
  <si>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</si>
  <si>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</si>
  <si>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</si>
  <si>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</si>
  <si>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</si>
  <si>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</si>
  <si>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</si>
  <si>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</si>
  <si>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</si>
  <si>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</si>
  <si>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</si>
  <si>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</si>
  <si>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</si>
  <si>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</si>
  <si>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</si>
  <si>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</si>
  <si>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</si>
  <si>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</si>
  <si>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</si>
  <si>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</si>
  <si>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</si>
  <si>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</si>
  <si>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</si>
  <si>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</si>
  <si>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</si>
  <si>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</si>
  <si>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</si>
  <si>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</si>
  <si>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</si>
  <si>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</si>
  <si>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</si>
  <si>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</si>
  <si>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</si>
  <si>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</si>
  <si>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</si>
  <si>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</si>
  <si>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</si>
  <si>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</si>
  <si>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</si>
  <si>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</si>
  <si>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</si>
  <si>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</si>
  <si>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</si>
  <si>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</si>
  <si>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</si>
  <si>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</si>
  <si>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</si>
  <si>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</si>
  <si>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</si>
  <si>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</si>
  <si>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</si>
  <si>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</si>
  <si>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</si>
  <si>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</si>
  <si>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</si>
  <si>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</si>
  <si>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</si>
  <si>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</si>
  <si>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</si>
  <si>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</si>
  <si>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</si>
  <si>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</si>
  <si>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</si>
  <si>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</si>
  <si>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</si>
  <si>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</si>
  <si>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</si>
  <si>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</si>
  <si>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</si>
  <si>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</si>
  <si>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</si>
  <si>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</si>
  <si>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</si>
  <si>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</si>
  <si>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</si>
  <si>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</si>
  <si>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</si>
  <si>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</si>
  <si>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</si>
  <si>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</si>
  <si>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</si>
  <si>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</si>
  <si>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</si>
  <si>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</si>
  <si>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</si>
  <si>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</si>
  <si>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</si>
  <si>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</si>
  <si>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</si>
  <si>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</si>
  <si>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</si>
  <si>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</si>
  <si>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</si>
  <si>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</si>
  <si>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</si>
  <si>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</si>
  <si>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</si>
  <si>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</si>
  <si>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</si>
  <si>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</si>
  <si>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</si>
  <si>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</si>
  <si>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</si>
  <si>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</si>
  <si>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</si>
  <si>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</si>
  <si>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</si>
  <si>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</si>
  <si>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</si>
  <si>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</si>
  <si>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</si>
  <si>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</si>
  <si>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</si>
  <si>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</si>
  <si>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</si>
  <si>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</si>
  <si>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</si>
  <si>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</si>
  <si>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</si>
  <si>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</si>
  <si>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</si>
  <si>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</si>
  <si>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</si>
  <si>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</si>
  <si>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</si>
  <si>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</si>
  <si>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</si>
  <si>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</si>
  <si>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</si>
  <si>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</si>
  <si>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</si>
  <si>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</si>
  <si>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</si>
  <si>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</si>
  <si>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</si>
  <si>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</si>
  <si>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</si>
  <si>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</si>
  <si>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</si>
  <si>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</si>
  <si>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</si>
  <si>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</si>
  <si>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</si>
  <si>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</si>
  <si>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</si>
  <si>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</si>
  <si>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</si>
  <si>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</si>
  <si>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</si>
  <si>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</si>
  <si>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</si>
  <si>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</si>
  <si>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</si>
  <si>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</si>
  <si>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</si>
  <si>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</si>
  <si>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</si>
  <si>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</si>
  <si>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</si>
  <si>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</si>
  <si>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</si>
  <si>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</si>
  <si>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</si>
  <si>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</si>
  <si>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</si>
  <si>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</si>
  <si>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</si>
  <si>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</si>
  <si>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</si>
  <si>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</si>
  <si>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</si>
  <si>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</si>
  <si>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</si>
  <si>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</si>
  <si>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</si>
  <si>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</si>
  <si>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</si>
  <si>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</si>
  <si>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</si>
  <si>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</si>
  <si>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</si>
  <si>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</si>
  <si>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</si>
  <si>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</si>
  <si>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</si>
  <si>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</si>
  <si>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</si>
  <si>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</si>
  <si>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</si>
  <si>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</si>
  <si>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</si>
  <si>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</si>
  <si>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</si>
  <si>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</si>
  <si>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</si>
  <si>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</si>
  <si>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</si>
  <si>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</si>
  <si>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</si>
  <si>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</si>
  <si>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</si>
  <si>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</si>
  <si>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</si>
  <si>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</si>
  <si>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</si>
  <si>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</si>
  <si>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</si>
  <si>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</si>
  <si>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</si>
  <si>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</si>
  <si>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</si>
  <si>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</si>
  <si>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</si>
  <si>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</si>
  <si>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</si>
  <si>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</si>
  <si>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</si>
  <si>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</si>
  <si>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</si>
  <si>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</si>
  <si>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</si>
  <si>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</si>
  <si>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</si>
  <si>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</si>
  <si>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</si>
  <si>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</si>
  <si>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</si>
  <si>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</si>
  <si>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</si>
  <si>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</si>
  <si>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</si>
  <si>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</si>
  <si>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</si>
  <si>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</si>
  <si>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</si>
  <si>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</si>
  <si>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</si>
  <si>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</si>
  <si>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</si>
  <si>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</si>
  <si>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</si>
  <si>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</si>
  <si>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</si>
  <si>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</si>
  <si>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</si>
  <si>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</si>
  <si>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</si>
  <si>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</si>
  <si>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</si>
  <si>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</si>
  <si>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</si>
  <si>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</si>
  <si>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</si>
  <si>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</si>
  <si>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</si>
  <si>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</si>
  <si>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</si>
  <si>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</si>
  <si>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</si>
  <si>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</si>
  <si>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</si>
  <si>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</si>
  <si>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</si>
  <si>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</si>
  <si>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</si>
  <si>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</si>
  <si>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</si>
  <si>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</si>
  <si>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</si>
  <si>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</si>
  <si>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</si>
  <si>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</si>
  <si>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</si>
  <si>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</si>
  <si>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</si>
  <si>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</si>
  <si>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</si>
  <si>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</si>
  <si>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</si>
  <si>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</si>
  <si>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</si>
  <si>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</si>
  <si>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</si>
  <si>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</si>
  <si>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</si>
  <si>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</si>
  <si>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</si>
  <si>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</si>
  <si>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</si>
  <si>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</si>
  <si>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</si>
  <si>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</si>
  <si>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</si>
  <si>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</si>
  <si>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</si>
  <si>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</si>
  <si>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</si>
  <si>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</si>
  <si>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</si>
  <si>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</si>
  <si>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</si>
  <si>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</si>
  <si>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</si>
  <si>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</si>
  <si>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</si>
  <si>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</si>
  <si>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</si>
  <si>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</si>
  <si>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</si>
  <si>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</si>
  <si>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</si>
  <si>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</si>
  <si>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</si>
  <si>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</si>
  <si>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</si>
  <si>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</si>
  <si>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</si>
  <si>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</si>
  <si>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</si>
  <si>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</si>
  <si>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</si>
  <si>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</si>
  <si>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</si>
  <si>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</si>
  <si>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</si>
  <si>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</si>
  <si>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</si>
  <si>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</si>
  <si>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</si>
  <si>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</si>
  <si>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</si>
  <si>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</si>
  <si>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</si>
  <si>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</si>
  <si>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</si>
  <si>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</si>
  <si>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</si>
  <si>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</si>
  <si>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</si>
  <si>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</si>
  <si>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</si>
  <si>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</si>
  <si>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</si>
  <si>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</si>
  <si>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</si>
  <si>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</si>
  <si>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</si>
  <si>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</si>
  <si>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</si>
  <si>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</si>
  <si>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</si>
  <si>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</si>
  <si>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</si>
  <si>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</si>
  <si>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</si>
  <si>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</si>
  <si>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</si>
  <si>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</si>
  <si>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</si>
  <si>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</si>
  <si>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</si>
  <si>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</si>
  <si>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</si>
  <si>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</si>
  <si>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</si>
  <si>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</si>
  <si>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</si>
  <si>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</si>
  <si>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</si>
  <si>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</si>
  <si>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</si>
  <si>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</si>
  <si>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</si>
  <si>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</si>
  <si>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</si>
  <si>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</si>
  <si>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</si>
  <si>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</si>
  <si>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</si>
  <si>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</si>
  <si>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</si>
  <si>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</si>
  <si>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</si>
  <si>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</si>
  <si>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</si>
  <si>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</si>
  <si>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</si>
  <si>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</si>
  <si>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</si>
  <si>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</si>
  <si>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</si>
  <si>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</si>
  <si>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</si>
  <si>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</si>
  <si>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</si>
  <si>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</si>
  <si>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</si>
  <si>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</si>
  <si>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</si>
  <si>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</si>
  <si>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</si>
  <si>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</si>
  <si>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</si>
  <si>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</si>
  <si>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</si>
  <si>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</si>
  <si>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</si>
  <si>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</si>
  <si>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</si>
  <si>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</si>
  <si>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</si>
  <si>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</si>
  <si>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</si>
  <si>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</si>
  <si>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</si>
  <si>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</si>
  <si>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</si>
  <si>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</si>
  <si>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</si>
  <si>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</si>
  <si>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</si>
  <si>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</si>
  <si>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</si>
  <si>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</si>
  <si>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</si>
  <si>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</si>
  <si>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</si>
  <si>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</si>
  <si>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</si>
  <si>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</si>
  <si>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</si>
  <si>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</si>
  <si>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</si>
  <si>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</si>
  <si>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</si>
  <si>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</si>
  <si>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</si>
  <si>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</si>
  <si>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</si>
  <si>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</si>
  <si>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</si>
  <si>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</si>
  <si>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</si>
  <si>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</si>
  <si>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</si>
  <si>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</si>
  <si>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</si>
  <si>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</si>
  <si>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</si>
  <si>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</si>
  <si>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</si>
  <si>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</si>
  <si>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</si>
  <si>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</si>
  <si>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</si>
  <si>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</si>
  <si>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</si>
  <si>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</si>
  <si>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</si>
  <si>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</si>
  <si>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</si>
  <si>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</si>
  <si>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</si>
  <si>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</si>
  <si>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</si>
  <si>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</si>
  <si>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</si>
  <si>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</si>
  <si>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</si>
  <si>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</si>
  <si>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</si>
  <si>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</si>
  <si>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</si>
  <si>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</si>
  <si>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</si>
  <si>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</si>
  <si>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</si>
  <si>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</si>
  <si>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</si>
  <si>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</si>
  <si>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</si>
  <si>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</si>
  <si>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</si>
  <si>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</si>
  <si>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</si>
  <si>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</si>
  <si>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</si>
  <si>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</si>
  <si>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</si>
  <si>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</si>
  <si>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</si>
  <si>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</si>
  <si>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</si>
  <si>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</si>
  <si>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</si>
  <si>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</si>
  <si>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</si>
  <si>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</si>
  <si>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</si>
  <si>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</si>
  <si>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</si>
  <si>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</si>
  <si>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</si>
  <si>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</si>
  <si>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</si>
  <si>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</si>
  <si>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</si>
  <si>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</si>
  <si>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</si>
  <si>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</si>
  <si>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</si>
  <si>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</si>
  <si>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</si>
  <si>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</si>
  <si>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</si>
  <si>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</si>
  <si>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</si>
  <si>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</si>
  <si>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</si>
  <si>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</si>
  <si>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</si>
  <si>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</si>
  <si>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</si>
  <si>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</si>
  <si>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</si>
  <si>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</si>
  <si>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</si>
  <si>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</si>
  <si>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</si>
  <si>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</si>
  <si>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</si>
  <si>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</si>
  <si>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</si>
  <si>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</si>
  <si>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</si>
  <si>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</si>
  <si>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</si>
  <si>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</si>
  <si>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</si>
  <si>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</si>
  <si>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</si>
  <si>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</si>
  <si>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</si>
  <si>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</si>
  <si>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</si>
  <si>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</si>
  <si>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</si>
  <si>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</si>
  <si>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</si>
  <si>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</si>
  <si>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</si>
  <si>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</si>
  <si>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</si>
  <si>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</si>
  <si>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</si>
  <si>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</si>
  <si>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</si>
  <si>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</si>
  <si>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</si>
  <si>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</si>
  <si>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</si>
  <si>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</si>
  <si>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</si>
  <si>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</si>
  <si>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</si>
  <si>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</si>
  <si>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</si>
  <si>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</si>
  <si>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</si>
  <si>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</si>
  <si>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</si>
  <si>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</si>
  <si>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</si>
  <si>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</si>
  <si>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</si>
  <si>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</si>
  <si>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</si>
  <si>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</si>
  <si>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</si>
  <si>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</si>
  <si>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</si>
  <si>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</si>
  <si>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</si>
  <si>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</si>
  <si>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</si>
  <si>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</si>
  <si>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</si>
  <si>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</si>
  <si>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</si>
  <si>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</si>
  <si>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</si>
  <si>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</si>
  <si>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</si>
  <si>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</si>
  <si>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</si>
  <si>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</si>
  <si>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</si>
  <si>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</si>
  <si>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</si>
  <si>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</si>
  <si>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</si>
  <si>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</si>
  <si>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</si>
  <si>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</si>
  <si>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</si>
  <si>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</si>
  <si>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</si>
  <si>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</si>
  <si>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</si>
  <si>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</si>
  <si>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</si>
  <si>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</si>
  <si>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</si>
  <si>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</si>
  <si>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</si>
  <si>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</si>
  <si>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</si>
  <si>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</si>
  <si>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</si>
  <si>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</si>
  <si>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</si>
  <si>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</si>
  <si>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</si>
  <si>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</si>
  <si>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</si>
  <si>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</si>
  <si>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</si>
  <si>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</si>
  <si>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</si>
  <si>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</si>
  <si>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</si>
  <si>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</si>
  <si>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</si>
  <si>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</si>
  <si>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</si>
  <si>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</si>
  <si>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</si>
  <si>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</si>
  <si>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</si>
  <si>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</si>
  <si>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</si>
  <si>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</si>
  <si>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</si>
  <si>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</si>
  <si>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</si>
  <si>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</si>
  <si>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</si>
  <si>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</si>
  <si>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</si>
  <si>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</si>
  <si>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</si>
  <si>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</si>
  <si>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</si>
  <si>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</si>
  <si>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</si>
  <si>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</si>
  <si>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</si>
  <si>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</si>
  <si>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</si>
  <si>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</si>
  <si>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</si>
  <si>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</si>
  <si>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</si>
  <si>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</si>
  <si>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</si>
  <si>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</si>
  <si>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</si>
  <si>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</si>
  <si>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</si>
  <si>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</si>
  <si>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</si>
  <si>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</si>
  <si>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</si>
  <si>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</si>
  <si>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</si>
  <si>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</si>
  <si>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</si>
  <si>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</si>
  <si>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</si>
  <si>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</si>
  <si>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</si>
  <si>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</si>
  <si>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</si>
  <si>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</si>
  <si>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</si>
  <si>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</si>
  <si>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</si>
  <si>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</si>
  <si>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</si>
  <si>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</si>
  <si>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</si>
  <si>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</si>
  <si>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</si>
  <si>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</si>
  <si>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</si>
  <si>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</si>
  <si>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</si>
  <si>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</si>
  <si>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</si>
  <si>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</si>
  <si>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</si>
  <si>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</si>
  <si>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</si>
  <si>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</si>
  <si>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</si>
  <si>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</si>
  <si>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</si>
  <si>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</si>
  <si>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</si>
  <si>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</si>
  <si>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</si>
  <si>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</si>
  <si>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</si>
  <si>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</si>
  <si>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</si>
  <si>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</si>
  <si>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</si>
  <si>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</si>
  <si>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</si>
  <si>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</si>
  <si>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</si>
  <si>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</si>
  <si>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</si>
  <si>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</si>
  <si>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</si>
  <si>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</si>
  <si>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</si>
  <si>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</si>
  <si>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</si>
  <si>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</si>
  <si>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</si>
  <si>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</si>
  <si>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</si>
  <si>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</si>
  <si>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</si>
  <si>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</si>
  <si>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</si>
  <si>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</si>
  <si>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</si>
  <si>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</si>
  <si>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</si>
  <si>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</si>
  <si>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</si>
  <si>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</si>
  <si>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</si>
  <si>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</si>
  <si>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</si>
  <si>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</si>
  <si>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</si>
  <si>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</si>
  <si>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</si>
  <si>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</si>
  <si>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</si>
  <si>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</si>
  <si>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</si>
  <si>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</si>
  <si>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</si>
  <si>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</si>
  <si>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</si>
  <si>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</si>
  <si>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</si>
  <si>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</si>
  <si>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</si>
  <si>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</si>
  <si>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</si>
  <si>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</si>
  <si>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</si>
  <si>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</si>
  <si>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</si>
  <si>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</si>
  <si>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</si>
  <si>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</si>
  <si>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</si>
  <si>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</si>
  <si>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</si>
  <si>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</si>
  <si>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</si>
  <si>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</si>
  <si>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</si>
  <si>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</si>
  <si>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</si>
  <si>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</si>
  <si>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</si>
  <si>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</si>
  <si>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</si>
  <si>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</si>
  <si>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</si>
  <si>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</si>
  <si>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</si>
  <si>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</si>
  <si>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</si>
  <si>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</si>
  <si>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</si>
  <si>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</si>
  <si>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</si>
  <si>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</si>
  <si>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</si>
  <si>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</si>
  <si>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</si>
  <si>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</si>
  <si>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</si>
  <si>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</si>
  <si>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</si>
  <si>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</si>
  <si>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</si>
  <si>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</si>
  <si>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</si>
  <si>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</si>
  <si>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</si>
  <si>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</si>
  <si>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</si>
  <si>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</si>
  <si>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</si>
  <si>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</si>
  <si>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</si>
  <si>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</si>
  <si>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</si>
  <si>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</si>
  <si>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</si>
  <si>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</si>
  <si>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</si>
  <si>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</si>
  <si>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</si>
  <si>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</si>
  <si>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</si>
  <si>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</si>
  <si>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</si>
  <si>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</si>
  <si>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</si>
  <si>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</si>
  <si>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</si>
  <si>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</si>
  <si>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</si>
  <si>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</si>
  <si>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</si>
  <si>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</si>
  <si>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</si>
  <si>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</si>
  <si>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</si>
  <si>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</si>
  <si>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</si>
  <si>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</si>
  <si>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</si>
  <si>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</si>
  <si>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</si>
  <si>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</si>
  <si>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</si>
  <si>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</si>
  <si>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</si>
  <si>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</si>
  <si>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</si>
  <si>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</si>
  <si>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</si>
  <si>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</si>
  <si>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</si>
  <si>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</si>
  <si>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</si>
  <si>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</si>
  <si>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</si>
  <si>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</si>
  <si>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</si>
  <si>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</si>
  <si>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</si>
  <si>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</si>
  <si>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</si>
  <si>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</si>
  <si>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</si>
  <si>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</si>
  <si>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</si>
  <si>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</si>
  <si>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</si>
  <si>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</si>
  <si>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</si>
  <si>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</si>
  <si>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</si>
  <si>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</si>
  <si>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</si>
  <si>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</si>
  <si>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</si>
  <si>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</si>
  <si>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</si>
  <si>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</si>
  <si>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</si>
  <si>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</si>
  <si>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</si>
  <si>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</si>
  <si>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</si>
  <si>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</si>
  <si>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</si>
  <si>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</si>
  <si>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</si>
  <si>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</si>
  <si>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</si>
  <si>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</si>
  <si>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</si>
  <si>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</si>
  <si>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</si>
  <si>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</si>
  <si>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</si>
  <si>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</si>
  <si>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</si>
  <si>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</si>
  <si>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</si>
  <si>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</si>
  <si>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</si>
  <si>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</si>
  <si>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</si>
  <si>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</si>
  <si>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</si>
  <si>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</si>
  <si>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</si>
  <si>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</si>
  <si>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</si>
  <si>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</si>
  <si>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</si>
  <si>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</si>
  <si>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</si>
  <si>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</si>
  <si>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</si>
  <si>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</si>
  <si>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</si>
  <si>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</si>
  <si>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</si>
  <si>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</si>
  <si>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</si>
  <si>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</si>
  <si>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</si>
  <si>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</si>
  <si>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</si>
  <si>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</si>
  <si>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</si>
  <si>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</si>
  <si>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</si>
  <si>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</si>
  <si>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</si>
  <si>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</si>
  <si>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</si>
  <si>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</si>
  <si>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</si>
  <si>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</si>
  <si>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</si>
  <si>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</si>
  <si>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</si>
  <si>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</si>
  <si>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</si>
  <si>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</si>
  <si>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</si>
  <si>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</si>
  <si>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</si>
  <si>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</si>
  <si>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</si>
  <si>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</si>
  <si>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</si>
  <si>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</si>
  <si>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</si>
  <si>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</si>
  <si>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</si>
  <si>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</si>
  <si>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</si>
  <si>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</si>
  <si>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</si>
  <si>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</si>
  <si>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</si>
  <si>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</si>
  <si>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</si>
  <si>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</si>
  <si>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</si>
  <si>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</si>
  <si>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</si>
  <si>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</si>
  <si>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</si>
  <si>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</si>
  <si>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</si>
  <si>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</si>
  <si>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</si>
  <si>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</si>
  <si>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</si>
  <si>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</si>
  <si>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</si>
  <si>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</si>
  <si>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</si>
  <si>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</si>
  <si>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</si>
  <si>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</si>
  <si>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</si>
  <si>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</si>
  <si>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</si>
  <si>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</si>
  <si>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</si>
  <si>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</si>
  <si>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</si>
  <si>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</si>
  <si>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</si>
  <si>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</si>
  <si>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</si>
  <si>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</si>
  <si>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</si>
  <si>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</si>
  <si>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</si>
  <si>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</si>
  <si>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</si>
  <si>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</si>
  <si>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</si>
  <si>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</si>
  <si>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</si>
  <si>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</si>
  <si>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</si>
  <si>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</si>
  <si>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</si>
  <si>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</si>
  <si>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</si>
  <si>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</si>
  <si>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</si>
  <si>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</si>
  <si>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</si>
  <si>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</si>
  <si>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</si>
  <si>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</si>
  <si>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</si>
  <si>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</si>
  <si>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</si>
  <si>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</si>
  <si>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</si>
  <si>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</si>
  <si>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</si>
  <si>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</si>
  <si>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</si>
  <si>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</si>
  <si>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</si>
  <si>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</si>
  <si>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</si>
  <si>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</si>
  <si>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</si>
  <si>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</si>
  <si>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</si>
  <si>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</si>
  <si>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</si>
  <si>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</si>
  <si>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</si>
  <si>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</si>
  <si>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</si>
  <si>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</si>
  <si>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</si>
  <si>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</si>
  <si>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</si>
  <si>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</si>
  <si>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</si>
  <si>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</si>
  <si>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</si>
  <si>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</si>
  <si>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</si>
  <si>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</si>
  <si>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</si>
  <si>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</si>
  <si>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</si>
  <si>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</si>
  <si>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</si>
  <si>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</si>
  <si>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</si>
  <si>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</si>
  <si>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</si>
  <si>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</si>
  <si>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</si>
  <si>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</si>
  <si>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</si>
  <si>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</si>
  <si>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</si>
  <si>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</si>
  <si>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</si>
  <si>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</si>
  <si>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</si>
  <si>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</si>
  <si>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</si>
  <si>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</si>
  <si>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</si>
  <si>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</si>
  <si>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</si>
  <si>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</si>
  <si>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</si>
  <si>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</si>
  <si>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</si>
  <si>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</si>
  <si>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</si>
  <si>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</si>
  <si>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</si>
  <si>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</si>
  <si>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</si>
  <si>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</si>
  <si>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</si>
  <si>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</si>
  <si>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</si>
  <si>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</si>
  <si>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</si>
  <si>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</si>
  <si>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</si>
  <si>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</si>
  <si>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</si>
  <si>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</si>
  <si>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</si>
  <si>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</si>
  <si>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</si>
  <si>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</si>
  <si>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</si>
  <si>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</si>
  <si>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</si>
  <si>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</si>
  <si>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</si>
  <si>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</si>
  <si>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</si>
  <si>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</si>
  <si>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</si>
  <si>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</si>
  <si>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</si>
  <si>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</si>
  <si>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</si>
  <si>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</si>
  <si>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</si>
  <si>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</si>
  <si>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</si>
  <si>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</si>
  <si>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</si>
  <si>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</si>
  <si>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</si>
  <si>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</si>
  <si>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</si>
  <si>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</si>
  <si>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</si>
  <si>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</si>
  <si>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</si>
  <si>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</si>
  <si>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</si>
  <si>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</si>
  <si>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</si>
  <si>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</si>
  <si>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</si>
  <si>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</si>
  <si>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</si>
  <si>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</si>
  <si>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</si>
  <si>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</si>
  <si>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</si>
  <si>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</si>
  <si>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</si>
  <si>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</si>
  <si>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</si>
  <si>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</si>
  <si>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</si>
  <si>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</si>
  <si>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</si>
  <si>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</si>
  <si>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</si>
  <si>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</si>
  <si>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</si>
  <si>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</si>
  <si>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</si>
  <si>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</si>
  <si>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</si>
  <si>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</si>
  <si>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</si>
  <si>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</si>
  <si>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</si>
  <si>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</si>
  <si>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</si>
  <si>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</si>
  <si>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</si>
  <si>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</si>
  <si>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</si>
  <si>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</si>
  <si>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</si>
  <si>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</si>
  <si>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</si>
  <si>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</si>
  <si>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</si>
  <si>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</si>
  <si>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</si>
  <si>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</si>
  <si>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</si>
  <si>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</si>
  <si>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</si>
  <si>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</si>
  <si>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</si>
  <si>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</si>
  <si>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</si>
  <si>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</si>
  <si>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</si>
  <si>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</si>
  <si>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</si>
  <si>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</si>
  <si>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</si>
  <si>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</si>
  <si>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</si>
  <si>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</si>
  <si>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</si>
  <si>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</si>
  <si>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</si>
  <si>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</si>
  <si>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</si>
  <si>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</si>
  <si>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</si>
  <si>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</si>
  <si>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</si>
  <si>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</si>
  <si>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</si>
  <si>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</si>
  <si>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</si>
  <si>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</si>
  <si>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</si>
  <si>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</si>
  <si>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</si>
  <si>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</si>
  <si>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</si>
  <si>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</si>
  <si>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</si>
  <si>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</si>
  <si>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</si>
  <si>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</si>
  <si>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</si>
  <si>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</si>
  <si>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</si>
  <si>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</si>
  <si>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</si>
  <si>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</si>
  <si>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</si>
  <si>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</si>
  <si>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</si>
  <si>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</si>
  <si>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</si>
  <si>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</si>
  <si>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</si>
  <si>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</si>
  <si>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</si>
  <si>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</si>
  <si>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</si>
  <si>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</si>
  <si>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</si>
  <si>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</si>
  <si>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</si>
  <si>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</si>
  <si>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</si>
  <si>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</si>
  <si>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</si>
  <si>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</si>
  <si>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</si>
  <si>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</si>
  <si>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</si>
  <si>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</si>
  <si>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</si>
  <si>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</si>
  <si>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</si>
  <si>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</si>
  <si>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</si>
  <si>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</si>
  <si>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</si>
  <si>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</si>
  <si>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</si>
  <si>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</si>
  <si>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</si>
  <si>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</si>
  <si>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</si>
  <si>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</si>
  <si>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</si>
  <si>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</si>
  <si>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</si>
  <si>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</si>
  <si>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</si>
  <si>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</si>
  <si>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</si>
  <si>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</si>
  <si>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</si>
  <si>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</si>
  <si>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</si>
  <si>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</si>
  <si>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</si>
  <si>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</si>
  <si>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</si>
  <si>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</si>
  <si>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</si>
  <si>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</si>
  <si>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</si>
  <si>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</si>
  <si>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</si>
  <si>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</si>
  <si>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</si>
  <si>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</si>
  <si>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</si>
  <si>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</si>
  <si>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</si>
  <si>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</si>
  <si>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</si>
  <si>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</si>
  <si>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</si>
  <si>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</si>
  <si>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</si>
  <si>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</si>
  <si>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</si>
  <si>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</si>
  <si>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</si>
  <si>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</si>
  <si>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</si>
  <si>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</si>
  <si>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</si>
  <si>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</si>
  <si>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</si>
  <si>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</si>
  <si>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</si>
  <si>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</si>
  <si>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</si>
  <si>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</si>
  <si>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</si>
  <si>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</si>
  <si>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</si>
  <si>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</si>
  <si>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</si>
  <si>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</si>
  <si>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</si>
  <si>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</si>
  <si>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</si>
  <si>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</si>
  <si>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</si>
  <si>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</si>
  <si>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</si>
  <si>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</si>
  <si>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</si>
  <si>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</si>
  <si>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</si>
  <si>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</si>
  <si>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</si>
  <si>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</si>
  <si>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</si>
  <si>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</si>
  <si>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</si>
  <si>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</si>
  <si>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</si>
  <si>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</si>
  <si>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</si>
  <si>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</si>
  <si>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</si>
  <si>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</si>
  <si>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</si>
  <si>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</si>
  <si>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</si>
  <si>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</si>
  <si>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</si>
  <si>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</si>
  <si>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</si>
  <si>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</si>
  <si>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</si>
  <si>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</si>
  <si>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</si>
  <si>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</si>
  <si>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</si>
  <si>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</si>
  <si>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</si>
  <si>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</si>
  <si>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</si>
  <si>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</si>
  <si>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</si>
  <si>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</si>
  <si>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</si>
  <si>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</si>
  <si>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</si>
  <si>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</si>
  <si>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</si>
  <si>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</si>
  <si>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</si>
  <si>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</si>
  <si>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</si>
  <si>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</si>
  <si>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</si>
  <si>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</si>
  <si>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</si>
  <si>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</si>
  <si>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</si>
  <si>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</si>
  <si>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</si>
  <si>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</si>
  <si>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</si>
  <si>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</si>
  <si>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</si>
  <si>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</si>
  <si>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</si>
  <si>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</si>
  <si>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</si>
  <si>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</si>
  <si>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</si>
  <si>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</si>
  <si>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</si>
  <si>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</si>
  <si>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</si>
  <si>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</si>
  <si>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</si>
  <si>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</si>
  <si>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</si>
  <si>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</si>
  <si>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</si>
  <si>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</si>
  <si>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</si>
  <si>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</si>
  <si>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</si>
  <si>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</si>
  <si>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</si>
  <si>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</si>
  <si>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</si>
  <si>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</si>
  <si>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</si>
  <si>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</si>
  <si>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</si>
  <si>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</si>
  <si>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</si>
  <si>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</si>
  <si>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</si>
  <si>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</si>
  <si>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</si>
  <si>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</si>
  <si>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</si>
  <si>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</si>
  <si>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</si>
  <si>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</si>
  <si>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</si>
  <si>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</si>
  <si>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</si>
  <si>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</si>
  <si>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</si>
  <si>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</si>
  <si>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</si>
  <si>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</si>
  <si>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</si>
  <si>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</si>
  <si>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</si>
  <si>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</si>
  <si>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</si>
  <si>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</si>
  <si>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</si>
  <si>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</si>
  <si>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</si>
  <si>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</si>
  <si>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</si>
  <si>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</si>
  <si>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</si>
  <si>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</si>
  <si>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</si>
  <si>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</si>
  <si>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</si>
  <si>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</si>
  <si>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</si>
  <si>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</si>
  <si>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</si>
  <si>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</si>
  <si>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</si>
  <si>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</si>
  <si>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</si>
  <si>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</si>
  <si>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</si>
  <si>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</si>
  <si>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</si>
  <si>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</si>
  <si>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</si>
  <si>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</si>
  <si>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</si>
  <si>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</si>
  <si>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</si>
  <si>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</si>
  <si>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</si>
  <si>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</si>
  <si>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</si>
  <si>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</si>
  <si>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</si>
  <si>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</si>
  <si>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</si>
  <si>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</si>
  <si>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</si>
  <si>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</si>
  <si>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</si>
  <si>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</si>
  <si>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</si>
  <si>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</si>
  <si>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</si>
  <si>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</si>
  <si>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</si>
  <si>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</si>
  <si>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</si>
  <si>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</si>
  <si>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</si>
  <si>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</si>
  <si>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</si>
  <si>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</si>
  <si>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</si>
  <si>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</si>
  <si>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</si>
  <si>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</si>
  <si>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</si>
  <si>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</si>
  <si>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</si>
  <si>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</si>
  <si>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</si>
  <si>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</si>
  <si>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</si>
  <si>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</si>
  <si>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</si>
  <si>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</si>
  <si>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</si>
  <si>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</si>
  <si>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</si>
  <si>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</si>
  <si>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</si>
  <si>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</si>
  <si>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</si>
  <si>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</si>
  <si>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</si>
  <si>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</si>
  <si>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</si>
  <si>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</si>
  <si>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</si>
  <si>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</si>
  <si>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</si>
  <si>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</si>
  <si>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</si>
  <si>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</si>
  <si>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</si>
  <si>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</si>
  <si>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</si>
  <si>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</si>
  <si>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</si>
  <si>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</si>
  <si>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</si>
  <si>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</si>
  <si>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</si>
  <si>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</si>
  <si>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</si>
  <si>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</si>
  <si>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</si>
  <si>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</si>
  <si>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</si>
  <si>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</si>
  <si>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</si>
  <si>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</si>
  <si>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</si>
  <si>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</si>
  <si>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</si>
  <si>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</si>
  <si>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</si>
  <si>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</si>
  <si>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</si>
  <si>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</si>
  <si>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</si>
  <si>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</si>
  <si>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</si>
  <si>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</si>
  <si>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</si>
  <si>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</si>
  <si>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</si>
  <si>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</si>
  <si>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</si>
  <si>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</si>
  <si>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</si>
  <si>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</si>
  <si>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</si>
  <si>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</si>
  <si>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</si>
  <si>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</si>
  <si>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</si>
  <si>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</si>
  <si>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</si>
  <si>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</si>
  <si>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</si>
  <si>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</si>
  <si>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</si>
  <si>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</si>
  <si>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</si>
  <si>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</si>
  <si>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</si>
  <si>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</si>
  <si>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</si>
  <si>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</si>
  <si>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</si>
  <si>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</si>
  <si>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</si>
  <si>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</si>
  <si>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</si>
  <si>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</si>
  <si>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</si>
  <si>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</si>
  <si>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</si>
  <si>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</si>
  <si>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</si>
  <si>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</si>
  <si>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</si>
  <si>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</si>
  <si>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</si>
  <si>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</si>
  <si>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</si>
  <si>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</si>
  <si>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</si>
  <si>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</si>
  <si>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</si>
  <si>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</si>
  <si>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</si>
  <si>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</si>
  <si>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</si>
  <si>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</si>
  <si>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</si>
  <si>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</si>
  <si>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</si>
  <si>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</si>
  <si>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</si>
  <si>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</si>
  <si>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</si>
  <si>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</si>
  <si>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</si>
  <si>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</si>
  <si>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</si>
  <si>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</si>
  <si>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</si>
  <si>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</si>
  <si>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</si>
  <si>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</si>
  <si>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</si>
  <si>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</si>
  <si>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</si>
  <si>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</si>
  <si>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</si>
  <si>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</si>
  <si>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</si>
  <si>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</si>
  <si>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</si>
  <si>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</si>
  <si>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</si>
  <si>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</si>
  <si>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</si>
  <si>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</si>
  <si>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</si>
  <si>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</si>
  <si>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</si>
  <si>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</si>
  <si>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</si>
  <si>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</si>
  <si>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</si>
  <si>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</si>
  <si>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</si>
  <si>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</si>
  <si>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</si>
  <si>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</si>
  <si>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</si>
  <si>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</si>
  <si>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</si>
  <si>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</si>
  <si>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</si>
  <si>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</si>
  <si>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</si>
  <si>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</si>
  <si>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</si>
  <si>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</si>
  <si>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</si>
  <si>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</si>
  <si>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</si>
  <si>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</si>
  <si>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</si>
  <si>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</si>
  <si>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</si>
  <si>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</si>
  <si>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</si>
  <si>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</si>
  <si>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</si>
  <si>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</si>
  <si>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</si>
  <si>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</si>
  <si>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</si>
  <si>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</si>
  <si>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</si>
  <si>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</si>
  <si>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</si>
  <si>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</si>
  <si>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</si>
  <si>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</si>
  <si>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</si>
  <si>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</si>
  <si>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</si>
  <si>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</si>
  <si>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</si>
  <si>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</si>
  <si>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</si>
  <si>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</si>
  <si>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</si>
  <si>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</si>
  <si>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</si>
  <si>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</si>
  <si>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</si>
  <si>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</si>
  <si>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</si>
  <si>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</si>
  <si>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</si>
  <si>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</si>
  <si>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</si>
  <si>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</si>
  <si>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</si>
  <si>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</si>
  <si>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</si>
  <si>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</si>
  <si>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</si>
  <si>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</si>
  <si>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</si>
  <si>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</si>
  <si>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</si>
  <si>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</si>
  <si>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</si>
  <si>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</si>
  <si>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</si>
  <si>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</si>
  <si>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</si>
  <si>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</si>
  <si>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</si>
  <si>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</si>
  <si>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</si>
  <si>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</si>
  <si>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</si>
  <si>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</si>
  <si>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</si>
  <si>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</si>
  <si>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</si>
  <si>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</si>
  <si>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</si>
  <si>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</si>
  <si>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</si>
  <si>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</si>
  <si>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</si>
  <si>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</si>
  <si>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</si>
  <si>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</si>
  <si>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</si>
  <si>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</si>
  <si>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</si>
  <si>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</si>
  <si>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</si>
  <si>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</si>
  <si>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</si>
  <si>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</si>
  <si>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</si>
  <si>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</si>
  <si>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</si>
  <si>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</si>
  <si>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</si>
  <si>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</si>
  <si>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</si>
  <si>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</si>
  <si>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</si>
  <si>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</si>
  <si>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</si>
  <si>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</si>
  <si>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</si>
  <si>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</si>
  <si>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</si>
  <si>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</si>
  <si>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</si>
  <si>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</si>
  <si>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</si>
  <si>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</si>
  <si>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</si>
  <si>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</si>
  <si>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</si>
  <si>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</si>
  <si>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</si>
  <si>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</si>
  <si>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</si>
  <si>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</si>
  <si>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</si>
  <si>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</si>
  <si>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</si>
  <si>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</si>
  <si>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</si>
  <si>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</si>
  <si>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</si>
  <si>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</si>
  <si>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</si>
  <si>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</si>
  <si>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</si>
  <si>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</si>
  <si>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</si>
  <si>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</si>
  <si>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</si>
  <si>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</si>
  <si>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</si>
  <si>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</si>
  <si>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</si>
  <si>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</si>
  <si>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</si>
  <si>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</si>
  <si>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</si>
  <si>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</si>
  <si>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</si>
  <si>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</si>
  <si>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</si>
  <si>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</si>
  <si>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</si>
  <si>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</si>
  <si>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</si>
  <si>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</si>
  <si>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</si>
  <si>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</si>
  <si>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</si>
  <si>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</si>
  <si>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</si>
  <si>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</si>
  <si>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</si>
  <si>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</si>
  <si>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</si>
  <si>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</si>
  <si>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</si>
  <si>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</si>
  <si>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</si>
  <si>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</si>
  <si>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</si>
  <si>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</si>
  <si>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</si>
  <si>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</si>
  <si>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</si>
  <si>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</si>
  <si>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</si>
  <si>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</si>
  <si>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</si>
  <si>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</si>
  <si>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</si>
  <si>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</si>
  <si>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</si>
  <si>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</si>
  <si>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</si>
  <si>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</si>
  <si>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</si>
  <si>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</si>
  <si>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</si>
  <si>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</si>
  <si>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</si>
  <si>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</si>
  <si>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</si>
  <si>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</si>
  <si>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</si>
  <si>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</si>
  <si>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</si>
  <si>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</si>
  <si>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</si>
  <si>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</si>
  <si>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</si>
  <si>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</si>
  <si>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</si>
  <si>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</si>
  <si>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</si>
  <si>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</si>
  <si>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</si>
  <si>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</si>
  <si>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</si>
  <si>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</si>
  <si>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</si>
  <si>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</si>
  <si>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</si>
  <si>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</si>
  <si>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</si>
  <si>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</si>
  <si>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</si>
  <si>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</si>
  <si>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</si>
  <si>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</si>
  <si>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</si>
  <si>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</si>
  <si>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</si>
  <si>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</si>
  <si>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</si>
  <si>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</si>
  <si>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</si>
  <si>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</si>
  <si>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</si>
  <si>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</si>
  <si>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</si>
  <si>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</si>
  <si>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</si>
  <si>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</si>
  <si>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</si>
  <si>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</si>
  <si>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</si>
  <si>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</si>
  <si>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</si>
  <si>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</si>
  <si>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</si>
  <si>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</si>
  <si>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</si>
  <si>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</si>
  <si>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</si>
  <si>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</si>
  <si>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</si>
  <si>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</si>
  <si>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</si>
  <si>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</si>
  <si>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</si>
  <si>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</si>
  <si>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</si>
  <si>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</si>
  <si>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</si>
  <si>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</si>
  <si>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</si>
  <si>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</si>
  <si>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</si>
  <si>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</si>
  <si>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</si>
  <si>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</si>
  <si>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</si>
  <si>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</si>
  <si>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</si>
  <si>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</si>
  <si>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</si>
  <si>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</si>
  <si>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</si>
  <si>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</si>
  <si>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</si>
  <si>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</si>
  <si>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</si>
  <si>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</si>
  <si>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</si>
  <si>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</si>
  <si>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</si>
  <si>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</si>
  <si>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</si>
  <si>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</si>
  <si>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</si>
  <si>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</si>
  <si>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</si>
  <si>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</si>
  <si>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</si>
  <si>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</si>
  <si>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</si>
  <si>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</si>
  <si>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</si>
  <si>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</si>
  <si>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</si>
  <si>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</si>
  <si>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</si>
  <si>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</si>
  <si>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</si>
  <si>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</si>
  <si>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</si>
  <si>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</si>
  <si>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</si>
  <si>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</si>
  <si>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</si>
  <si>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</si>
  <si>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</si>
  <si>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</si>
  <si>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</si>
  <si>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</si>
  <si>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</si>
  <si>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</si>
  <si>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</si>
  <si>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</si>
  <si>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</si>
  <si>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</si>
  <si>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</si>
  <si>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</si>
  <si>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</si>
  <si>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</si>
  <si>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</si>
  <si>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</si>
  <si>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</si>
  <si>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</si>
  <si>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</si>
  <si>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</si>
  <si>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</si>
  <si>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</si>
  <si>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</si>
  <si>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</si>
  <si>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</si>
  <si>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</si>
  <si>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</si>
  <si>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</si>
  <si>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</si>
  <si>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</si>
  <si>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</si>
  <si>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</si>
  <si>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</si>
  <si>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</si>
  <si>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</si>
  <si>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</si>
  <si>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</si>
  <si>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</si>
  <si>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</si>
  <si>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</si>
  <si>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</si>
  <si>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</si>
  <si>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</si>
  <si>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</si>
  <si>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</si>
  <si>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</si>
  <si>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</si>
  <si>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</si>
  <si>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</si>
  <si>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</si>
  <si>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</si>
  <si>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</si>
  <si>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</si>
  <si>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</si>
  <si>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</si>
  <si>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</si>
  <si>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</si>
  <si>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</si>
  <si>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</si>
  <si>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</si>
  <si>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</si>
  <si>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</si>
  <si>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</si>
  <si>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</si>
  <si>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</si>
  <si>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</si>
  <si>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</si>
  <si>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</si>
  <si>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</si>
  <si>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</si>
  <si>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</si>
  <si>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</si>
  <si>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</si>
  <si>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</si>
  <si>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</si>
  <si>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</si>
  <si>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</si>
  <si>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</si>
  <si>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</si>
  <si>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</si>
  <si>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</si>
  <si>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</si>
  <si>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</si>
  <si>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</si>
  <si>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</si>
  <si>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</si>
  <si>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</si>
  <si>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</si>
  <si>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</si>
  <si>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</si>
  <si>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</si>
  <si>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</si>
  <si>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</si>
  <si>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</si>
  <si>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</si>
  <si>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</si>
  <si>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</si>
  <si>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</si>
  <si>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</si>
  <si>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</si>
  <si>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</si>
  <si>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</si>
  <si>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</si>
  <si>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</si>
  <si>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</si>
  <si>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</si>
  <si>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</si>
  <si>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</si>
  <si>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</si>
  <si>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</si>
  <si>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</si>
  <si>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</si>
  <si>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</si>
  <si>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</si>
  <si>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</si>
  <si>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</si>
  <si>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</si>
  <si>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</si>
  <si>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</si>
  <si>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</si>
  <si>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</si>
  <si>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</si>
  <si>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</si>
  <si>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</si>
  <si>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</si>
  <si>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</si>
  <si>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</si>
  <si>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</si>
  <si>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</si>
  <si>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</si>
  <si>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</si>
  <si>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</si>
  <si>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</si>
  <si>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</si>
  <si>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</si>
  <si>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</si>
  <si>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</si>
  <si>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</si>
  <si>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</si>
  <si>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</si>
  <si>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</si>
  <si>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</si>
  <si>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</si>
  <si>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</si>
  <si>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</si>
  <si>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</si>
  <si>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</si>
  <si>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</si>
  <si>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</si>
  <si>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</si>
  <si>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</si>
  <si>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</si>
  <si>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</si>
  <si>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</si>
  <si>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</si>
  <si>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</si>
  <si>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</si>
  <si>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</si>
  <si>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</si>
  <si>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</si>
  <si>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</si>
  <si>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</si>
  <si>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</si>
  <si>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</si>
  <si>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</si>
  <si>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</si>
  <si>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</si>
  <si>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</si>
  <si>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</si>
  <si>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</si>
  <si>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</si>
  <si>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</si>
  <si>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</si>
  <si>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</si>
  <si>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</si>
  <si>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</si>
  <si>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</si>
  <si>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</si>
  <si>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</si>
  <si>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</si>
  <si>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</si>
  <si>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</si>
  <si>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</si>
  <si>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</si>
  <si>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</si>
  <si>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</si>
  <si>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</si>
  <si>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</si>
  <si>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</si>
  <si>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</si>
  <si>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</si>
  <si>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</si>
  <si>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</si>
  <si>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</si>
  <si>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</si>
  <si>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</si>
  <si>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</si>
  <si>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</si>
  <si>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</si>
  <si>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</si>
  <si>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</si>
  <si>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</si>
  <si>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</si>
  <si>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</si>
  <si>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</si>
  <si>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</si>
  <si>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</si>
  <si>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</si>
  <si>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</si>
  <si>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</si>
  <si>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</si>
  <si>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</si>
  <si>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</si>
  <si>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</si>
  <si>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</si>
  <si>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</si>
  <si>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</si>
  <si>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</si>
  <si>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</si>
  <si>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</si>
  <si>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</si>
  <si>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</si>
  <si>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</si>
  <si>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</si>
  <si>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</si>
  <si>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</si>
  <si>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</si>
  <si>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</si>
  <si>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</si>
  <si>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</si>
  <si>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</si>
  <si>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</si>
  <si>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</si>
  <si>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</si>
  <si>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</si>
  <si>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</si>
  <si>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</si>
  <si>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</si>
  <si>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</si>
  <si>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</si>
  <si>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</si>
  <si>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</si>
  <si>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</si>
  <si>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</si>
  <si>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</si>
  <si>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</si>
  <si>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</si>
  <si>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</si>
  <si>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</si>
  <si>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</si>
  <si>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</si>
  <si>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</si>
  <si>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</si>
  <si>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</si>
  <si>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</si>
  <si>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</si>
  <si>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</si>
  <si>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</si>
  <si>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</si>
  <si>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</si>
  <si>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</si>
  <si>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</si>
  <si>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</si>
  <si>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</si>
  <si>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</si>
  <si>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</si>
  <si>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</si>
  <si>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</si>
  <si>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</si>
  <si>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</si>
  <si>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</si>
  <si>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</si>
  <si>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</si>
  <si>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</si>
  <si>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</si>
  <si>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</si>
  <si>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</si>
  <si>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</si>
  <si>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</si>
  <si>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</si>
  <si>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</si>
  <si>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</si>
  <si>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</si>
  <si>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</si>
  <si>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</si>
  <si>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</si>
  <si>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</si>
  <si>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</si>
  <si>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</si>
  <si>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</si>
  <si>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</si>
  <si>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</si>
  <si>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</si>
  <si>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</si>
  <si>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</si>
  <si>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</si>
  <si>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</si>
  <si>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</si>
  <si>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</si>
  <si>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</si>
  <si>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</si>
  <si>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</si>
  <si>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</si>
  <si>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</si>
  <si>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</si>
  <si>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</si>
  <si>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</si>
  <si>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</si>
  <si>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</si>
  <si>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</si>
  <si>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</si>
  <si>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</si>
  <si>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</si>
  <si>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</si>
  <si>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</si>
  <si>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</si>
  <si>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</si>
  <si>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</si>
  <si>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</si>
  <si>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</si>
  <si>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</si>
  <si>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</si>
  <si>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</si>
  <si>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</si>
  <si>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</si>
  <si>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</si>
  <si>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</si>
  <si>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</si>
  <si>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</si>
  <si>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</si>
  <si>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</si>
  <si>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</si>
  <si>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</si>
  <si>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</si>
  <si>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</si>
  <si>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</si>
  <si>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</si>
  <si>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</si>
  <si>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</si>
  <si>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</si>
  <si>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</si>
  <si>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</si>
  <si>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</si>
  <si>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</si>
  <si>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</si>
  <si>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</si>
  <si>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</si>
  <si>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</si>
  <si>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</si>
  <si>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</si>
  <si>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</si>
  <si>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</si>
  <si>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</si>
  <si>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</si>
  <si>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</si>
  <si>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</si>
  <si>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</si>
  <si>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</si>
  <si>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</si>
  <si>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</si>
  <si>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</si>
  <si>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</si>
  <si>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</si>
  <si>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</si>
  <si>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</si>
  <si>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</si>
  <si>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</si>
  <si>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</si>
  <si>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</si>
  <si>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</si>
  <si>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</si>
  <si>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</si>
  <si>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</si>
  <si>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</si>
  <si>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</si>
  <si>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</si>
  <si>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</si>
  <si>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</si>
  <si>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</si>
  <si>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</si>
  <si>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</si>
  <si>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</si>
  <si>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</si>
  <si>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</si>
  <si>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</si>
  <si>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</si>
  <si>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</si>
  <si>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</si>
  <si>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</si>
  <si>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</si>
  <si>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</si>
  <si>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</si>
  <si>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</si>
  <si>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</si>
  <si>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</si>
  <si>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</si>
  <si>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</si>
  <si>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</si>
  <si>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</si>
  <si>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</si>
  <si>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</si>
  <si>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</si>
  <si>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</si>
  <si>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</si>
  <si>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</si>
  <si>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</si>
  <si>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</si>
  <si>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</si>
  <si>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</si>
  <si>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</si>
  <si>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</si>
  <si>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</si>
  <si>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</si>
  <si>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</si>
  <si>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</si>
  <si>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</si>
  <si>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</si>
  <si>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</si>
  <si>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</si>
  <si>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</si>
  <si>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</si>
  <si>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</si>
  <si>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</si>
  <si>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</si>
  <si>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</si>
  <si>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</si>
  <si>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</si>
  <si>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</si>
  <si>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</si>
  <si>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</si>
  <si>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</si>
  <si>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</si>
  <si>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</si>
  <si>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</si>
  <si>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</si>
  <si>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</si>
  <si>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</si>
  <si>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</si>
  <si>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</si>
  <si>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</si>
  <si>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</si>
  <si>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</si>
  <si>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</si>
  <si>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</si>
  <si>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</si>
  <si>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</si>
  <si>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</si>
  <si>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</si>
  <si>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</si>
  <si>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</si>
  <si>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</si>
  <si>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</si>
  <si>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</si>
  <si>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</si>
  <si>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</si>
  <si>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</si>
  <si>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</si>
  <si>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</si>
  <si>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</si>
  <si>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</si>
  <si>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</si>
  <si>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</si>
  <si>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</si>
  <si>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</si>
  <si>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</si>
  <si>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</si>
  <si>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</si>
  <si>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</si>
  <si>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</si>
  <si>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</si>
  <si>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</si>
  <si>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</si>
  <si>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</si>
  <si>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</si>
  <si>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</si>
  <si>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</si>
  <si>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</si>
  <si>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</si>
  <si>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</si>
  <si>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</si>
  <si>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</si>
  <si>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</si>
  <si>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</si>
  <si>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</si>
  <si>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</si>
  <si>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</si>
  <si>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</si>
  <si>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</si>
  <si>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</si>
  <si>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</si>
  <si>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</si>
  <si>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</si>
  <si>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</si>
  <si>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</si>
  <si>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</si>
  <si>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</si>
  <si>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</si>
  <si>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</si>
  <si>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</si>
  <si>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</si>
  <si>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</si>
  <si>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</si>
  <si>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</si>
  <si>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</si>
  <si>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</si>
  <si>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</si>
  <si>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</si>
  <si>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</si>
  <si>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</si>
  <si>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</si>
  <si>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</si>
  <si>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</si>
  <si>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</si>
  <si>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</si>
  <si>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</si>
  <si>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</si>
  <si>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</si>
  <si>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</si>
  <si>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</si>
  <si>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</si>
  <si>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</si>
  <si>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</si>
  <si>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</si>
  <si>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</si>
  <si>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</si>
  <si>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</si>
  <si>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</si>
  <si>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</si>
  <si>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</si>
  <si>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</si>
  <si>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</si>
  <si>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</si>
  <si>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</si>
  <si>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</si>
  <si>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</si>
  <si>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</si>
  <si>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</si>
  <si>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</si>
  <si>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</si>
  <si>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</si>
  <si>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</si>
  <si>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</si>
  <si>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</si>
  <si>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</si>
  <si>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</si>
  <si>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</si>
  <si>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</si>
  <si>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</si>
  <si>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</si>
  <si>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</si>
  <si>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</si>
  <si>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</si>
  <si>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</si>
  <si>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</si>
  <si>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</si>
  <si>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</si>
  <si>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</si>
  <si>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</si>
  <si>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</si>
  <si>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</si>
  <si>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</si>
  <si>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</si>
  <si>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</si>
  <si>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</si>
  <si>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</si>
  <si>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</si>
  <si>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</si>
  <si>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</si>
  <si>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</si>
  <si>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</si>
  <si>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</si>
  <si>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</si>
  <si>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</si>
  <si>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</si>
  <si>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</si>
  <si>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</si>
  <si>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</si>
  <si>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</si>
  <si>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</si>
  <si>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</si>
  <si>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</si>
  <si>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</si>
  <si>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</si>
  <si>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</si>
  <si>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</si>
  <si>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</si>
  <si>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</si>
  <si>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</si>
  <si>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</si>
  <si>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</si>
  <si>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</si>
  <si>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</si>
  <si>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</si>
  <si>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</si>
  <si>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</si>
  <si>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</si>
  <si>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</si>
  <si>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</si>
  <si>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</si>
  <si>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</si>
  <si>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</si>
  <si>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</si>
  <si>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</si>
  <si>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</si>
  <si>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</si>
  <si>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</si>
  <si>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</si>
  <si>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</si>
  <si>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</si>
  <si>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</si>
  <si>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</si>
  <si>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</si>
  <si>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</si>
  <si>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</si>
  <si>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</si>
  <si>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</si>
  <si>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</si>
  <si>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</si>
  <si>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</si>
  <si>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</si>
  <si>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</si>
  <si>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</si>
  <si>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</si>
  <si>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</si>
  <si>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</si>
  <si>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</si>
  <si>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</si>
  <si>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</si>
  <si>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</si>
  <si>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</si>
  <si>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</si>
  <si>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</si>
  <si>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</si>
  <si>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</si>
  <si>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</si>
  <si>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</si>
  <si>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</si>
  <si>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</si>
  <si>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</si>
  <si>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</si>
  <si>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</si>
  <si>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</si>
  <si>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</si>
  <si>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</si>
  <si>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</si>
  <si>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</si>
  <si>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</si>
  <si>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</si>
  <si>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</si>
  <si>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</si>
  <si>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</si>
  <si>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</si>
  <si>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</si>
  <si>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</si>
  <si>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</si>
  <si>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</si>
  <si>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</si>
  <si>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</si>
  <si>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</si>
  <si>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</si>
  <si>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</si>
  <si>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</si>
  <si>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</si>
  <si>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</si>
  <si>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</si>
  <si>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</si>
  <si>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</si>
  <si>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</si>
  <si>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</si>
  <si>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</si>
  <si>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</si>
  <si>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</si>
  <si>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</si>
  <si>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</si>
  <si>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</si>
  <si>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</si>
  <si>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</si>
  <si>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</si>
  <si>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</si>
  <si>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</si>
  <si>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</si>
  <si>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</si>
  <si>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</si>
  <si>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</si>
  <si>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</si>
  <si>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</si>
  <si>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</si>
  <si>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</si>
  <si>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</si>
  <si>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</si>
  <si>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</si>
  <si>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</si>
  <si>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</si>
  <si>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</si>
  <si>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</si>
  <si>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</si>
  <si>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</si>
  <si>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</si>
  <si>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</si>
  <si>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</si>
  <si>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</si>
  <si>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</si>
  <si>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</si>
  <si>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</si>
  <si>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</si>
  <si>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</si>
  <si>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</si>
  <si>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</si>
  <si>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</si>
  <si>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</si>
  <si>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</si>
  <si>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</si>
  <si>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</si>
  <si>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</si>
  <si>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</si>
  <si>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</si>
  <si>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</si>
  <si>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</si>
  <si>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</si>
  <si>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</si>
  <si>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</si>
  <si>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</si>
  <si>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</si>
  <si>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</si>
  <si>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</si>
  <si>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</si>
  <si>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</si>
  <si>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</si>
  <si>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</si>
  <si>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</si>
  <si>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</si>
  <si>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</si>
  <si>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</si>
  <si>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</si>
  <si>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</si>
  <si>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</si>
  <si>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</si>
  <si>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</si>
  <si>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</si>
  <si>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</si>
  <si>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</si>
  <si>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</si>
  <si>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</si>
  <si>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</si>
  <si>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</si>
  <si>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</si>
  <si>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</si>
  <si>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</si>
  <si>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</si>
  <si>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</si>
  <si>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</si>
  <si>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</si>
  <si>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</si>
  <si>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</si>
  <si>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</si>
  <si>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</si>
  <si>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</si>
  <si>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</si>
  <si>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</si>
  <si>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</si>
  <si>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</si>
  <si>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</si>
  <si>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</si>
  <si>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</si>
  <si>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</si>
  <si>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</si>
  <si>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</si>
  <si>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</si>
  <si>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</si>
  <si>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</si>
  <si>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</si>
  <si>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</si>
  <si>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</si>
  <si>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</si>
  <si>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</si>
  <si>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</si>
  <si>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</si>
  <si>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</si>
  <si>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</si>
  <si>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</si>
  <si>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</si>
  <si>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</si>
  <si>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</si>
  <si>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</si>
  <si>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</si>
  <si>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</si>
  <si>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</si>
  <si>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</si>
  <si>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</si>
  <si>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</si>
  <si>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</si>
  <si>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</si>
  <si>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</si>
  <si>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</si>
  <si>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</si>
  <si>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</si>
  <si>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</si>
  <si>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</si>
  <si>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</si>
  <si>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</si>
  <si>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</si>
  <si>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</si>
  <si>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</si>
  <si>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</si>
  <si>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</si>
  <si>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</si>
  <si>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</si>
  <si>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</si>
  <si>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</si>
  <si>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</si>
  <si>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</si>
  <si>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</si>
  <si>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</si>
  <si>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</si>
  <si>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</si>
  <si>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</si>
  <si>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</si>
  <si>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</si>
  <si>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</si>
  <si>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</si>
  <si>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</si>
  <si>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</si>
  <si>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</si>
  <si>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</si>
  <si>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</si>
  <si>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</si>
  <si>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</si>
  <si>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</si>
  <si>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</si>
  <si>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</si>
  <si>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</si>
  <si>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</si>
  <si>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</si>
  <si>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</si>
  <si>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</si>
  <si>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</si>
  <si>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</si>
  <si>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</si>
  <si>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</si>
  <si>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</si>
  <si>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</si>
  <si>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</si>
  <si>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</si>
  <si>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</si>
  <si>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</si>
  <si>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</si>
  <si>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</si>
  <si>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</si>
  <si>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</si>
  <si>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</si>
  <si>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</si>
  <si>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</si>
  <si>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</si>
  <si>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</si>
  <si>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</si>
  <si>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</si>
  <si>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</si>
  <si>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</si>
  <si>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</si>
  <si>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</si>
  <si>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</si>
  <si>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</si>
  <si>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</si>
  <si>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</si>
  <si>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</si>
  <si>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</si>
  <si>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</si>
  <si>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</si>
  <si>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</si>
  <si>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</si>
  <si>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</si>
  <si>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</si>
  <si>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</si>
  <si>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</si>
  <si>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</si>
  <si>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</si>
  <si>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</si>
  <si>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</si>
  <si>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</si>
  <si>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</si>
  <si>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</si>
  <si>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</si>
  <si>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</si>
  <si>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</si>
  <si>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</si>
  <si>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</si>
  <si>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</si>
  <si>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</si>
  <si>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</si>
  <si>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</si>
  <si>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</si>
  <si>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</si>
  <si>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</si>
  <si>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</si>
  <si>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</si>
  <si>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</si>
  <si>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</si>
  <si>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</si>
  <si>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</si>
  <si>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</si>
  <si>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</si>
  <si>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</si>
  <si>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</si>
  <si>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</si>
  <si>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</si>
  <si>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</si>
  <si>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</si>
  <si>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</si>
  <si>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</si>
  <si>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</si>
  <si>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</si>
  <si>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</si>
  <si>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</si>
  <si>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</si>
  <si>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</si>
  <si>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</si>
  <si>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</si>
  <si>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</si>
  <si>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</si>
  <si>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</si>
  <si>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</si>
  <si>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</si>
  <si>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</si>
  <si>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</si>
  <si>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</si>
  <si>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</si>
  <si>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</si>
  <si>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</si>
  <si>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</si>
  <si>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</si>
  <si>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</si>
  <si>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</si>
  <si>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</si>
  <si>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</si>
  <si>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</si>
  <si>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</si>
  <si>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</si>
  <si>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</si>
  <si>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</si>
  <si>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</si>
  <si>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</si>
  <si>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</si>
  <si>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</si>
  <si>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</si>
  <si>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</si>
  <si>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</si>
  <si>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</si>
  <si>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</si>
  <si>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</si>
  <si>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</si>
  <si>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</si>
  <si>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</si>
  <si>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</si>
  <si>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</si>
  <si>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</si>
  <si>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</si>
  <si>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</si>
  <si>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</si>
  <si>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</si>
  <si>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</si>
  <si>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</si>
  <si>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</si>
  <si>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</si>
  <si>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</si>
  <si>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</si>
  <si>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</si>
  <si>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</si>
  <si>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</si>
  <si>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</si>
  <si>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</si>
  <si>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</si>
  <si>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</si>
  <si>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</si>
  <si>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</si>
  <si>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</si>
  <si>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</si>
  <si>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</si>
  <si>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</si>
  <si>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</si>
  <si>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</si>
  <si>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</si>
  <si>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</si>
  <si>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</si>
  <si>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</si>
  <si>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</si>
  <si>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</si>
  <si>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</si>
  <si>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</si>
  <si>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</si>
  <si>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</si>
  <si>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</si>
  <si>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</si>
  <si>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</si>
  <si>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</si>
  <si>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</si>
  <si>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</si>
  <si>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</si>
  <si>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</si>
  <si>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</si>
  <si>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</si>
  <si>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</si>
  <si>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</si>
  <si>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</si>
  <si>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</si>
  <si>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</si>
  <si>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</si>
  <si>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</si>
  <si>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</si>
  <si>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</si>
  <si>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</si>
  <si>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</si>
  <si>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</si>
  <si>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</si>
  <si>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</si>
  <si>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</si>
  <si>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</si>
  <si>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</si>
  <si>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</si>
  <si>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</si>
  <si>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</si>
  <si>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</si>
  <si>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</si>
  <si>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</si>
  <si>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</si>
  <si>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</si>
  <si>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</si>
  <si>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</si>
  <si>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</si>
  <si>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</si>
  <si>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</si>
  <si>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</si>
  <si>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</si>
  <si>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</si>
  <si>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</si>
  <si>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</si>
  <si>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</si>
  <si>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</si>
  <si>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</si>
  <si>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</si>
  <si>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</si>
  <si>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</si>
  <si>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</si>
  <si>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</si>
  <si>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</si>
  <si>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</si>
  <si>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</si>
  <si>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</si>
  <si>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</si>
  <si>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</si>
  <si>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</si>
  <si>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</si>
  <si>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</si>
  <si>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</si>
  <si>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</si>
  <si>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</si>
  <si>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</si>
  <si>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</si>
  <si>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</si>
  <si>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</si>
  <si>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</si>
  <si>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</si>
  <si>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</si>
  <si>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</si>
  <si>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</si>
  <si>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</si>
  <si>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</si>
  <si>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</si>
  <si>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</si>
  <si>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</si>
  <si>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</si>
  <si>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</si>
  <si>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</si>
  <si>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</si>
  <si>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</si>
  <si>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</si>
  <si>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</si>
  <si>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</si>
  <si>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</si>
  <si>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</si>
  <si>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</si>
  <si>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</si>
  <si>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</si>
  <si>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</si>
  <si>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</si>
  <si>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</si>
  <si>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</si>
  <si>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</si>
  <si>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</si>
  <si>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</si>
  <si>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</si>
  <si>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</si>
  <si>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</si>
  <si>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</si>
  <si>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</si>
  <si>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</si>
  <si>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</si>
  <si>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</si>
  <si>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</si>
  <si>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</si>
  <si>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</si>
  <si>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</si>
  <si>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</si>
  <si>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</si>
  <si>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</si>
  <si>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</si>
  <si>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</si>
  <si>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</si>
  <si>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</si>
  <si>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</si>
  <si>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</si>
  <si>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</si>
  <si>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</si>
  <si>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</si>
  <si>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</si>
  <si>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</si>
  <si>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</si>
  <si>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</si>
  <si>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</si>
  <si>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</si>
  <si>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</si>
  <si>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</si>
  <si>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</si>
  <si>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</si>
  <si>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</si>
  <si>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</si>
  <si>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</si>
  <si>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</si>
  <si>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</si>
  <si>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</si>
  <si>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</si>
  <si>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</si>
  <si>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</si>
  <si>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</si>
  <si>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</si>
  <si>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</si>
  <si>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</si>
  <si>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</si>
  <si>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</si>
  <si>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</si>
  <si>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</si>
  <si>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</si>
  <si>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</si>
  <si>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</si>
  <si>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</si>
  <si>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</si>
  <si>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</si>
  <si>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</si>
  <si>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</si>
  <si>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</si>
  <si>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</si>
  <si>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</si>
  <si>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</si>
  <si>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</si>
  <si>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</si>
  <si>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</si>
  <si>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</si>
  <si>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</si>
  <si>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</si>
  <si>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</si>
  <si>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</si>
  <si>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</si>
  <si>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</si>
  <si>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</si>
  <si>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</si>
  <si>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</si>
  <si>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</si>
  <si>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</si>
  <si>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</si>
  <si>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</si>
  <si>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</si>
  <si>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</si>
  <si>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</si>
  <si>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</si>
  <si>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</si>
  <si>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</si>
  <si>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</si>
  <si>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</si>
  <si>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</si>
  <si>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</si>
  <si>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</si>
  <si>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</si>
  <si>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</si>
  <si>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</si>
  <si>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</si>
  <si>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</si>
  <si>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</si>
  <si>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</si>
  <si>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</si>
  <si>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</si>
  <si>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</si>
  <si>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</si>
  <si>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</si>
  <si>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</si>
  <si>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</si>
  <si>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</si>
  <si>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</si>
  <si>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</si>
  <si>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</si>
  <si>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</si>
  <si>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</si>
  <si>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</si>
  <si>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</si>
  <si>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</si>
  <si>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</si>
  <si>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</si>
  <si>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</si>
  <si>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</si>
  <si>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</si>
  <si>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</si>
  <si>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</si>
  <si>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</si>
  <si>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</si>
  <si>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</si>
  <si>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</si>
  <si>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</si>
  <si>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</si>
  <si>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</si>
  <si>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</si>
  <si>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</si>
  <si>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</si>
  <si>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</si>
  <si>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</si>
  <si>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</si>
  <si>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</si>
  <si>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</si>
  <si>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</si>
  <si>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</si>
  <si>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</si>
  <si>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</si>
  <si>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</si>
  <si>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</si>
  <si>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</si>
  <si>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</si>
  <si>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</si>
  <si>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</si>
  <si>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</si>
  <si>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</si>
  <si>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</si>
  <si>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</si>
  <si>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</si>
  <si>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</si>
  <si>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</si>
  <si>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</si>
  <si>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</si>
  <si>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</si>
  <si>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</si>
  <si>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</si>
  <si>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</si>
  <si>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</si>
  <si>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</si>
  <si>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</si>
  <si>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</si>
  <si>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</si>
  <si>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</si>
  <si>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</si>
  <si>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</si>
  <si>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</si>
  <si>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</si>
  <si>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</si>
  <si>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</si>
  <si>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</si>
  <si>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</si>
  <si>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</si>
  <si>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</si>
  <si>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</si>
  <si>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</si>
  <si>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</si>
  <si>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</si>
  <si>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</si>
  <si>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</si>
  <si>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</si>
  <si>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</si>
  <si>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</si>
  <si>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</si>
  <si>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</si>
  <si>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</si>
  <si>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</si>
  <si>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</si>
  <si>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</si>
  <si>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</si>
  <si>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</si>
  <si>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</si>
  <si>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</si>
  <si>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</si>
  <si>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</si>
  <si>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</si>
  <si>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</si>
  <si>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</si>
  <si>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</si>
  <si>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</si>
  <si>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</si>
  <si>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</si>
  <si>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</si>
  <si>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</si>
  <si>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</si>
  <si>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</si>
  <si>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</si>
  <si>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</si>
  <si>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</si>
  <si>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</si>
  <si>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</si>
  <si>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</si>
  <si>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</si>
  <si>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</si>
  <si>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</si>
  <si>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</si>
  <si>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</si>
  <si>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</si>
  <si>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</si>
  <si>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</si>
  <si>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</si>
  <si>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</si>
  <si>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</si>
  <si>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</si>
  <si>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</si>
  <si>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</si>
  <si>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</si>
  <si>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</si>
  <si>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</si>
  <si>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</si>
  <si>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</si>
  <si>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</si>
  <si>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</si>
  <si>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</si>
  <si>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</si>
  <si>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</si>
  <si>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</si>
  <si>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</si>
  <si>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</si>
  <si>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</si>
  <si>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</si>
  <si>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</si>
  <si>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</si>
  <si>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</si>
  <si>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</si>
  <si>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</si>
  <si>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</si>
  <si>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</si>
  <si>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</si>
  <si>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</si>
  <si>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</si>
  <si>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</si>
  <si>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</si>
  <si>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</si>
  <si>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</si>
  <si>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</si>
  <si>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</si>
  <si>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</si>
  <si>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</si>
  <si>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</si>
  <si>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</si>
  <si>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</si>
  <si>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</si>
  <si>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</si>
  <si>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</si>
  <si>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</si>
  <si>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</si>
  <si>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</si>
  <si>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</si>
  <si>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</si>
  <si>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</si>
  <si>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</si>
  <si>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</si>
  <si>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</si>
  <si>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</si>
  <si>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</si>
  <si>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</si>
  <si>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</si>
  <si>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</si>
  <si>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</si>
  <si>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</si>
  <si>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</si>
  <si>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</si>
  <si>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</si>
  <si>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</si>
  <si>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</si>
  <si>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</si>
  <si>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</si>
  <si>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</si>
  <si>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</si>
  <si>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</si>
  <si>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</si>
  <si>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</si>
  <si>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</si>
  <si>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</si>
  <si>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</si>
  <si>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</si>
  <si>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</si>
  <si>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</si>
  <si>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</si>
  <si>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</si>
  <si>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</si>
  <si>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</si>
  <si>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</si>
  <si>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</si>
  <si>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</si>
  <si>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</si>
  <si>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</si>
  <si>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</si>
  <si>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</si>
  <si>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</si>
  <si>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</si>
  <si>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</si>
  <si>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</si>
  <si>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</si>
  <si>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</si>
  <si>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</si>
  <si>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</si>
  <si>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</si>
  <si>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</si>
  <si>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</si>
  <si>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</si>
  <si>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</si>
  <si>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</si>
  <si>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</si>
  <si>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</si>
  <si>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</si>
  <si>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</si>
  <si>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</si>
  <si>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</si>
  <si>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</si>
  <si>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</si>
  <si>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</si>
  <si>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</si>
  <si>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</si>
  <si>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</si>
  <si>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</si>
  <si>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</si>
  <si>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</si>
  <si>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</si>
  <si>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</si>
  <si>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</si>
  <si>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</si>
  <si>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</si>
  <si>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</si>
  <si>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</si>
  <si>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</si>
  <si>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</si>
  <si>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</si>
  <si>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</si>
  <si>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</si>
  <si>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</si>
  <si>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</si>
  <si>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</si>
  <si>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</si>
  <si>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</si>
  <si>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</si>
  <si>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</si>
  <si>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</si>
  <si>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</si>
  <si>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</si>
  <si>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</si>
  <si>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</si>
  <si>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</si>
  <si>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</si>
  <si>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</si>
  <si>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</si>
  <si>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</si>
  <si>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</si>
  <si>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</si>
  <si>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</si>
  <si>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</si>
  <si>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</si>
  <si>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</si>
  <si>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</si>
  <si>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</si>
  <si>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</si>
  <si>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</si>
  <si>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</si>
  <si>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</si>
  <si>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</si>
  <si>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</si>
  <si>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</si>
  <si>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</si>
  <si>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</si>
  <si>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</si>
  <si>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</si>
  <si>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</si>
  <si>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</si>
  <si>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</si>
  <si>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</si>
  <si>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</si>
  <si>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</si>
  <si>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</si>
  <si>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</si>
  <si>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</si>
  <si>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</si>
  <si>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</si>
  <si>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</si>
  <si>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</si>
  <si>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</si>
  <si>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</si>
  <si>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</si>
  <si>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</si>
  <si>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</si>
  <si>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</si>
  <si>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</si>
  <si>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</si>
  <si>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</si>
  <si>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</si>
  <si>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</si>
  <si>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</si>
  <si>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</si>
  <si>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</si>
  <si>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</si>
  <si>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</si>
  <si>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</si>
  <si>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</si>
  <si>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</si>
  <si>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</si>
  <si>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</si>
  <si>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</si>
  <si>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</si>
  <si>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</si>
  <si>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</si>
  <si>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</si>
  <si>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</si>
  <si>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</si>
  <si>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</si>
  <si>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</si>
  <si>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</si>
  <si>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</si>
  <si>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</si>
  <si>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</si>
  <si>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</si>
  <si>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</si>
  <si>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</si>
  <si>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</si>
  <si>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</si>
  <si>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</si>
  <si>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</si>
  <si>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</si>
  <si>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</si>
  <si>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</si>
  <si>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</si>
  <si>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</si>
  <si>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</si>
  <si>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</si>
  <si>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</si>
  <si>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</si>
  <si>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</si>
  <si>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</si>
  <si>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</si>
  <si>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</si>
  <si>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</si>
  <si>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</si>
  <si>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</si>
  <si>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</si>
  <si>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</si>
  <si>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</si>
  <si>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</si>
  <si>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</si>
  <si>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</si>
  <si>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</si>
  <si>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</si>
  <si>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</si>
  <si>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</si>
  <si>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</si>
  <si>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</si>
  <si>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</si>
  <si>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</si>
  <si>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</si>
  <si>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</si>
  <si>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</si>
  <si>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</si>
  <si>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</si>
  <si>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</si>
  <si>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</si>
  <si>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</si>
  <si>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</si>
  <si>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</si>
  <si>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</si>
  <si>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</si>
  <si>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</si>
  <si>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</si>
  <si>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</si>
  <si>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</si>
  <si>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</si>
  <si>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</si>
  <si>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</si>
  <si>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</si>
  <si>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</si>
  <si>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</si>
  <si>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</si>
  <si>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</si>
  <si>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</si>
  <si>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</si>
  <si>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</si>
  <si>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</si>
  <si>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</si>
  <si>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</si>
  <si>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</si>
  <si>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</si>
  <si>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</si>
  <si>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</si>
  <si>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</si>
  <si>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</si>
  <si>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</si>
  <si>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</si>
  <si>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</si>
  <si>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</si>
  <si>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</si>
  <si>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</si>
  <si>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</si>
  <si>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</si>
  <si>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</si>
  <si>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</si>
  <si>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</si>
  <si>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</si>
  <si>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</si>
  <si>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</si>
  <si>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</si>
  <si>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</si>
  <si>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</si>
  <si>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</si>
  <si>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</si>
  <si>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</si>
  <si>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</si>
  <si>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</si>
  <si>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</si>
  <si>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</si>
  <si>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</si>
  <si>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</si>
  <si>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</si>
  <si>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</si>
  <si>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</si>
  <si>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</si>
  <si>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</si>
  <si>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</si>
  <si>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</si>
  <si>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</si>
  <si>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</si>
  <si>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</si>
  <si>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</si>
  <si>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</si>
  <si>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</si>
  <si>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</si>
  <si>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</si>
  <si>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</si>
  <si>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</si>
  <si>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</si>
  <si>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</si>
  <si>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</si>
  <si>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</si>
  <si>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</si>
  <si>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</si>
  <si>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</si>
  <si>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</si>
  <si>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</si>
  <si>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</si>
  <si>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</si>
  <si>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</si>
  <si>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</si>
  <si>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</si>
  <si>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</si>
  <si>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</si>
  <si>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</si>
  <si>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</si>
  <si>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</si>
  <si>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</si>
  <si>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</si>
  <si>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</si>
  <si>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</si>
  <si>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</si>
  <si>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</si>
  <si>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</si>
  <si>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</si>
  <si>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</si>
  <si>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</si>
  <si>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</si>
  <si>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</si>
  <si>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</si>
  <si>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</si>
  <si>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</si>
  <si>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</si>
  <si>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</si>
  <si>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</si>
  <si>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</si>
  <si>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</si>
  <si>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</si>
  <si>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</si>
  <si>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</si>
  <si>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</si>
  <si>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</si>
  <si>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</si>
  <si>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</si>
  <si>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</si>
  <si>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</si>
  <si>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</si>
  <si>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</si>
  <si>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</si>
  <si>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</si>
  <si>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</si>
  <si>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</si>
  <si>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</si>
  <si>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</si>
  <si>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</si>
  <si>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</si>
  <si>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</si>
  <si>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</si>
  <si>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</si>
  <si>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</si>
  <si>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</si>
  <si>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</si>
  <si>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</si>
  <si>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</si>
  <si>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</si>
  <si>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</si>
  <si>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</si>
  <si>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</si>
  <si>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</si>
  <si>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</si>
  <si>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</si>
  <si>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</si>
  <si>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</si>
  <si>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</si>
  <si>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</si>
  <si>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</si>
  <si>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</si>
  <si>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</si>
  <si>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</si>
  <si>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</si>
  <si>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</si>
  <si>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</si>
  <si>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</si>
  <si>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</si>
  <si>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</si>
  <si>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</si>
  <si>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</si>
  <si>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</si>
  <si>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</si>
  <si>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</si>
  <si>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</si>
  <si>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</si>
  <si>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</si>
  <si>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</si>
  <si>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</si>
  <si>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</si>
  <si>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</si>
  <si>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</si>
  <si>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</si>
  <si>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</si>
  <si>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</si>
  <si>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</si>
  <si>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</si>
  <si>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</si>
  <si>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</si>
  <si>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</si>
  <si>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</si>
  <si>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</si>
  <si>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</si>
  <si>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</si>
  <si>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</si>
  <si>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</si>
  <si>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</si>
  <si>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</si>
  <si>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</si>
  <si>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</si>
  <si>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</si>
  <si>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</si>
  <si>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</si>
  <si>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</si>
  <si>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</si>
  <si>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</si>
  <si>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</si>
  <si>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</si>
  <si>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</si>
  <si>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</si>
  <si>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</si>
  <si>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</si>
  <si>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</si>
  <si>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</si>
  <si>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</si>
  <si>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</si>
  <si>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</si>
  <si>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</si>
  <si>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</si>
  <si>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</si>
  <si>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</si>
  <si>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</si>
  <si>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</si>
  <si>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</si>
  <si>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</si>
  <si>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</si>
  <si>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</si>
  <si>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</si>
  <si>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</si>
  <si>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</si>
  <si>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</si>
  <si>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</si>
  <si>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</si>
  <si>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</si>
  <si>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</si>
  <si>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</si>
  <si>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</si>
  <si>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</si>
  <si>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</si>
  <si>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</si>
  <si>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</si>
  <si>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</si>
  <si>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</si>
  <si>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</si>
  <si>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</si>
  <si>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</si>
  <si>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</si>
  <si>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</si>
  <si>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</si>
  <si>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</si>
  <si>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</si>
  <si>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</si>
  <si>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</si>
  <si>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</si>
  <si>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</si>
  <si>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</si>
  <si>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</si>
  <si>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</si>
  <si>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</si>
  <si>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</si>
  <si>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</si>
  <si>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</si>
  <si>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</si>
  <si>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</si>
  <si>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</si>
  <si>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</si>
  <si>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</si>
  <si>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</si>
  <si>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</si>
  <si>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</si>
  <si>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</si>
  <si>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</si>
  <si>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</si>
  <si>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</si>
  <si>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</si>
  <si>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</si>
  <si>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</si>
  <si>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</si>
  <si>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</si>
  <si>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</si>
  <si>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</si>
  <si>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</si>
  <si>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</si>
  <si>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</si>
  <si>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</si>
  <si>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</si>
  <si>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</si>
  <si>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</si>
  <si>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</si>
  <si>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</si>
  <si>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</si>
  <si>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</si>
  <si>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</si>
  <si>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</si>
  <si>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</si>
  <si>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</si>
  <si>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</si>
  <si>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</si>
  <si>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</si>
  <si>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</si>
  <si>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</si>
  <si>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</si>
  <si>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</si>
  <si>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</si>
  <si>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</si>
  <si>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</si>
  <si>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</si>
  <si>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</si>
  <si>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</si>
  <si>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</si>
  <si>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</si>
  <si>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</si>
  <si>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</si>
  <si>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</si>
  <si>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</si>
  <si>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</si>
  <si>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</si>
  <si>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</si>
  <si>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</si>
  <si>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</si>
  <si>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</si>
  <si>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</si>
  <si>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</si>
  <si>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</si>
  <si>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</si>
  <si>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</si>
  <si>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</si>
  <si>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</si>
  <si>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</si>
  <si>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</si>
  <si>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</si>
  <si>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</si>
  <si>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</si>
  <si>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</si>
  <si>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</si>
  <si>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</si>
  <si>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</si>
  <si>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</si>
  <si>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</si>
  <si>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</si>
  <si>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</si>
  <si>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</si>
  <si>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</si>
  <si>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</si>
  <si>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</si>
  <si>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</si>
  <si>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</si>
  <si>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</si>
  <si>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</si>
  <si>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</si>
  <si>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</si>
  <si>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</si>
  <si>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</si>
  <si>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</si>
  <si>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</si>
  <si>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</si>
  <si>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</si>
  <si>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</si>
  <si>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</si>
  <si>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</si>
  <si>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</si>
  <si>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</si>
  <si>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</si>
  <si>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</si>
  <si>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</si>
  <si>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</si>
  <si>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</si>
  <si>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</si>
  <si>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</si>
  <si>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</si>
  <si>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</si>
  <si>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</si>
  <si>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</si>
  <si>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</si>
  <si>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</si>
  <si>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</si>
  <si>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</si>
  <si>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</si>
  <si>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</si>
  <si>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</si>
  <si>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</si>
  <si>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</si>
  <si>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</si>
  <si>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</si>
  <si>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</si>
  <si>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</si>
  <si>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</si>
  <si>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</si>
  <si>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</si>
  <si>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</si>
  <si>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</si>
  <si>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</si>
  <si>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</si>
  <si>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</si>
  <si>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</si>
  <si>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</si>
  <si>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</si>
  <si>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</si>
  <si>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</si>
  <si>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</si>
  <si>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</si>
  <si>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</si>
  <si>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</si>
  <si>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</si>
  <si>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</si>
  <si>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</si>
  <si>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</si>
  <si>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</si>
  <si>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</si>
  <si>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</si>
  <si>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</si>
  <si>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</si>
  <si>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</si>
  <si>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</si>
  <si>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</si>
  <si>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</si>
  <si>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</si>
  <si>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</si>
  <si>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</si>
  <si>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</si>
  <si>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</si>
  <si>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</si>
  <si>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</si>
  <si>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</si>
  <si>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</si>
  <si>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</si>
  <si>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</si>
  <si>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</si>
  <si>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</si>
  <si>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</si>
  <si>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</si>
  <si>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</si>
  <si>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</si>
  <si>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</si>
  <si>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</si>
  <si>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</si>
  <si>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</si>
  <si>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</si>
  <si>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</si>
  <si>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</si>
  <si>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</si>
  <si>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</si>
  <si>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</si>
  <si>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</si>
  <si>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</si>
  <si>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</si>
  <si>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</si>
  <si>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</si>
  <si>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</si>
  <si>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</si>
  <si>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</si>
  <si>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</si>
  <si>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</si>
  <si>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</si>
  <si>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</si>
  <si>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</si>
  <si>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</si>
  <si>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</si>
  <si>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</si>
  <si>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</si>
  <si>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</si>
  <si>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</si>
  <si>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</si>
  <si>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</si>
  <si>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</si>
  <si>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</si>
  <si>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</si>
  <si>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</si>
  <si>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</si>
  <si>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</si>
  <si>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</si>
  <si>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</si>
  <si>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</si>
  <si>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</si>
  <si>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</si>
  <si>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</si>
  <si>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</si>
  <si>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</si>
  <si>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</si>
  <si>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</si>
  <si>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</si>
  <si>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</si>
  <si>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</si>
  <si>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</si>
  <si>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</si>
  <si>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</si>
  <si>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</si>
  <si>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</si>
  <si>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</si>
  <si>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</si>
  <si>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</si>
  <si>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</si>
  <si>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</si>
  <si>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</si>
  <si>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</si>
  <si>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</si>
  <si>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</si>
  <si>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</si>
  <si>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</si>
  <si>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</si>
  <si>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</si>
  <si>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</si>
  <si>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</si>
  <si>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</si>
  <si>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</si>
  <si>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</si>
  <si>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</si>
  <si>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</si>
  <si>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</si>
  <si>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</si>
  <si>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</si>
  <si>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</si>
  <si>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</si>
  <si>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</si>
  <si>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</si>
  <si>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</si>
  <si>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</si>
  <si>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</si>
  <si>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</si>
  <si>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</si>
  <si>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</si>
  <si>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</si>
  <si>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</si>
  <si>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</si>
  <si>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</si>
  <si>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</si>
  <si>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</si>
  <si>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</si>
  <si>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</si>
  <si>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</si>
  <si>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</si>
  <si>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</si>
  <si>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</si>
  <si>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</si>
  <si>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</si>
  <si>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</si>
  <si>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</si>
  <si>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</si>
  <si>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</si>
  <si>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</si>
  <si>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</si>
  <si>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</si>
  <si>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</si>
  <si>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</si>
  <si>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</si>
  <si>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</si>
  <si>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</si>
  <si>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</si>
  <si>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</si>
  <si>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</si>
  <si>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</si>
  <si>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</si>
  <si>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</si>
  <si>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</si>
  <si>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</si>
  <si>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</si>
  <si>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</si>
  <si>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</si>
  <si>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</si>
  <si>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</si>
  <si>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</si>
  <si>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</si>
  <si>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</si>
  <si>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</si>
  <si>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</si>
  <si>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</si>
  <si>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</si>
  <si>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</si>
  <si>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</si>
  <si>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</si>
  <si>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</si>
  <si>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</si>
  <si>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</si>
  <si>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</si>
  <si>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</si>
  <si>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</si>
  <si>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</si>
  <si>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</si>
  <si>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</si>
  <si>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</si>
  <si>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</si>
  <si>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</si>
  <si>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</si>
  <si>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</si>
  <si>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</si>
  <si>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</si>
  <si>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</si>
  <si>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</si>
  <si>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</si>
  <si>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</si>
  <si>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</si>
  <si>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</si>
  <si>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</si>
  <si>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</si>
  <si>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</si>
  <si>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</si>
  <si>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</si>
  <si>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</si>
  <si>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</si>
  <si>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</si>
  <si>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</si>
  <si>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</si>
  <si>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</si>
  <si>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</si>
  <si>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</si>
  <si>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</si>
  <si>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</si>
  <si>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</si>
  <si>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</si>
  <si>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</si>
  <si>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</si>
  <si>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</si>
  <si>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</si>
  <si>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</si>
  <si>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</si>
  <si>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</si>
  <si>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</si>
  <si>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</si>
  <si>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</si>
  <si>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</si>
  <si>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</si>
  <si>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</si>
  <si>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</si>
  <si>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</si>
  <si>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</si>
  <si>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</si>
  <si>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</si>
  <si>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</si>
  <si>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</si>
  <si>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</si>
  <si>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</si>
  <si>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</si>
  <si>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</si>
  <si>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</si>
  <si>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</si>
  <si>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</si>
  <si>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</si>
  <si>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</si>
  <si>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</si>
  <si>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</si>
  <si>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</si>
  <si>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</si>
  <si>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</si>
  <si>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</si>
  <si>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</si>
  <si>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</si>
  <si>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</si>
  <si>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</si>
  <si>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</si>
  <si>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</si>
  <si>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</si>
  <si>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</si>
  <si>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</si>
  <si>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</si>
  <si>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</si>
  <si>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</si>
  <si>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</si>
  <si>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</si>
  <si>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</si>
  <si>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</si>
  <si>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</si>
  <si>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</si>
  <si>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</si>
  <si>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</si>
  <si>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</si>
  <si>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</si>
  <si>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</si>
  <si>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</si>
  <si>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</si>
  <si>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</si>
  <si>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</si>
  <si>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</si>
  <si>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</si>
  <si>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</si>
  <si>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</si>
  <si>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</si>
  <si>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</si>
  <si>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</si>
  <si>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</si>
  <si>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</si>
  <si>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</si>
  <si>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</si>
  <si>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</si>
  <si>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</si>
  <si>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</si>
  <si>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</si>
  <si>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</si>
  <si>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</si>
  <si>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</si>
  <si>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</si>
  <si>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</si>
  <si>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</si>
  <si>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</si>
  <si>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</si>
  <si>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</si>
  <si>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</si>
  <si>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</si>
  <si>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</si>
  <si>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</si>
  <si>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</si>
  <si>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</si>
  <si>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</si>
  <si>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</si>
  <si>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</si>
  <si>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</si>
  <si>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</si>
  <si>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</si>
  <si>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</si>
  <si>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</si>
  <si>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</si>
  <si>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</si>
  <si>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</si>
  <si>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</si>
  <si>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</si>
  <si>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</si>
  <si>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</si>
  <si>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</si>
  <si>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</si>
  <si>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</si>
  <si>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</si>
  <si>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</si>
  <si>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</si>
  <si>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</si>
  <si>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</si>
  <si>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</si>
  <si>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</si>
  <si>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</si>
  <si>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</si>
  <si>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</si>
  <si>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</si>
  <si>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</si>
  <si>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</si>
  <si>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</si>
  <si>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</si>
  <si>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</si>
  <si>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</si>
  <si>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</si>
  <si>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</si>
  <si>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</si>
  <si>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</si>
  <si>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</si>
  <si>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</si>
  <si>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</si>
  <si>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</si>
  <si>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</si>
  <si>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</si>
  <si>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</si>
  <si>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</si>
  <si>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</si>
  <si>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</si>
  <si>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</si>
  <si>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</si>
  <si>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</si>
  <si>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</si>
  <si>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</si>
  <si>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</si>
  <si>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</si>
  <si>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</si>
  <si>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</si>
  <si>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</si>
  <si>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</si>
  <si>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</si>
  <si>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</si>
  <si>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</si>
  <si>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</si>
  <si>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</si>
  <si>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</si>
  <si>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</si>
  <si>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</si>
  <si>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</si>
  <si>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</si>
  <si>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</si>
  <si>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</si>
  <si>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</si>
  <si>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</si>
  <si>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</si>
  <si>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</si>
  <si>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</si>
  <si>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</si>
  <si>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</si>
  <si>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</si>
  <si>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</si>
  <si>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</si>
  <si>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</si>
  <si>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</si>
  <si>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</si>
  <si>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</si>
  <si>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</si>
  <si>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</si>
  <si>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</si>
  <si>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</si>
  <si>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</si>
  <si>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</si>
  <si>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</si>
  <si>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</si>
  <si>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</si>
  <si>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</si>
  <si>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</si>
  <si>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</si>
  <si>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</si>
  <si>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</si>
  <si>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</si>
  <si>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</si>
  <si>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</si>
  <si>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</si>
  <si>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</si>
  <si>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</si>
  <si>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</si>
  <si>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</si>
  <si>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</si>
  <si>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</si>
  <si>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</si>
  <si>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</si>
  <si>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</si>
  <si>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</si>
  <si>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</si>
  <si>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</si>
  <si>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</si>
  <si>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</si>
  <si>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</si>
  <si>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</si>
  <si>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</si>
  <si>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</si>
  <si>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</si>
  <si>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</si>
  <si>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</si>
  <si>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</si>
  <si>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</si>
  <si>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</si>
  <si>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</si>
  <si>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</si>
  <si>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</si>
  <si>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</si>
  <si>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</si>
  <si>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</si>
  <si>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</si>
  <si>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</si>
  <si>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</si>
  <si>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</si>
  <si>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</si>
  <si>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</si>
  <si>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</si>
  <si>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</si>
  <si>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</si>
  <si>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</si>
  <si>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</si>
  <si>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</si>
  <si>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</si>
  <si>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</si>
  <si>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</si>
  <si>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</si>
  <si>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</si>
  <si>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</si>
  <si>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</si>
  <si>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</si>
  <si>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</si>
  <si>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</si>
  <si>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</si>
  <si>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</si>
  <si>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</si>
  <si>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</si>
  <si>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</si>
  <si>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</si>
  <si>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</si>
  <si>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</si>
  <si>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</si>
  <si>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</si>
  <si>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</si>
  <si>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</si>
  <si>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</si>
  <si>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</si>
  <si>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</si>
  <si>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</si>
  <si>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</si>
  <si>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</si>
  <si>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</si>
  <si>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</si>
  <si>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</si>
  <si>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</si>
  <si>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</si>
  <si>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</si>
  <si>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</si>
  <si>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</si>
  <si>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</si>
  <si>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</si>
  <si>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</si>
  <si>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</si>
  <si>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</si>
  <si>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</si>
  <si>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</si>
  <si>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</si>
  <si>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</si>
  <si>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</si>
  <si>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</si>
  <si>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</si>
  <si>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</si>
  <si>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</si>
  <si>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</si>
  <si>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</si>
  <si>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</si>
  <si>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</si>
  <si>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</si>
  <si>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</si>
  <si>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</si>
  <si>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</si>
  <si>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</si>
  <si>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</si>
  <si>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</si>
  <si>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</si>
  <si>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</si>
  <si>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</si>
  <si>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</si>
  <si>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</si>
  <si>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</si>
  <si>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</si>
  <si>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</si>
  <si>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</si>
  <si>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</si>
  <si>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</si>
  <si>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</si>
  <si>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</si>
  <si>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</si>
  <si>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</si>
  <si>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</si>
  <si>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</si>
  <si>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</si>
  <si>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</si>
  <si>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</si>
  <si>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</si>
  <si>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</si>
  <si>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</si>
  <si>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</si>
  <si>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</si>
  <si>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</si>
  <si>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</si>
  <si>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</si>
  <si>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</si>
  <si>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</si>
  <si>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</si>
  <si>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</si>
  <si>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</si>
  <si>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</si>
  <si>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</si>
  <si>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</si>
  <si>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</si>
  <si>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</si>
  <si>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</si>
  <si>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</si>
  <si>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</si>
  <si>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</si>
  <si>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</si>
  <si>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</si>
  <si>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</si>
  <si>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</si>
  <si>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</si>
  <si>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</si>
  <si>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</si>
  <si>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</si>
  <si>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</si>
  <si>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</si>
  <si>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</si>
  <si>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</si>
  <si>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</si>
  <si>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</si>
  <si>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</si>
  <si>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</si>
  <si>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</si>
  <si>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</si>
  <si>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</si>
  <si>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</si>
  <si>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</si>
  <si>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</si>
  <si>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</si>
  <si>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</si>
  <si>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</si>
  <si>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</si>
  <si>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</si>
  <si>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</si>
  <si>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</si>
  <si>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</si>
  <si>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</si>
  <si>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</si>
  <si>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</si>
  <si>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</si>
  <si>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</si>
  <si>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</si>
  <si>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</si>
  <si>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</si>
  <si>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</si>
  <si>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</si>
  <si>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</si>
  <si>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</si>
  <si>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</si>
  <si>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</si>
  <si>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</si>
  <si>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</si>
  <si>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</si>
  <si>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</si>
  <si>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</si>
  <si>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</si>
  <si>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</si>
  <si>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</si>
  <si>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</si>
  <si>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</si>
  <si>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</si>
  <si>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</si>
  <si>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</si>
  <si>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</si>
  <si>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</si>
  <si>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</si>
  <si>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</si>
  <si>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</si>
  <si>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</si>
  <si>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</si>
  <si>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</si>
  <si>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</si>
  <si>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</si>
  <si>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</si>
  <si>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</si>
  <si>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</si>
  <si>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</si>
  <si>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</si>
  <si>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</si>
  <si>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</si>
  <si>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</si>
  <si>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</si>
  <si>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</si>
  <si>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</si>
  <si>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</si>
  <si>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</si>
  <si>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</si>
  <si>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</si>
  <si>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</si>
  <si>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</si>
  <si>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</si>
  <si>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</si>
  <si>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</si>
  <si>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</si>
  <si>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</si>
  <si>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</si>
  <si>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</si>
  <si>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</si>
  <si>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</si>
  <si>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</si>
  <si>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</si>
  <si>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</si>
  <si>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</si>
  <si>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</si>
  <si>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</si>
  <si>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</si>
  <si>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</si>
  <si>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</si>
  <si>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</si>
  <si>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</si>
  <si>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</si>
  <si>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</si>
  <si>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</si>
  <si>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</si>
  <si>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</si>
  <si>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</si>
  <si>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</si>
  <si>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</si>
  <si>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</si>
  <si>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</si>
  <si>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</si>
  <si>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</si>
  <si>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</si>
  <si>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</si>
  <si>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</si>
  <si>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</si>
  <si>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</si>
  <si>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</si>
  <si>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</si>
  <si>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</si>
  <si>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</si>
  <si>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</si>
  <si>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</si>
  <si>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</si>
  <si>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</si>
  <si>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</si>
  <si>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</si>
  <si>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</si>
  <si>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</si>
  <si>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</si>
  <si>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</si>
  <si>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</si>
  <si>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</si>
  <si>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</si>
  <si>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</si>
  <si>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</si>
  <si>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</si>
  <si>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</si>
  <si>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</si>
  <si>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</si>
  <si>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</si>
  <si>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</si>
  <si>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</si>
  <si>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</si>
  <si>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</si>
  <si>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</si>
  <si>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</si>
  <si>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</si>
  <si>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</si>
  <si>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</si>
  <si>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</si>
  <si>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</si>
  <si>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</si>
  <si>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</si>
  <si>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</si>
  <si>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</si>
  <si>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</si>
  <si>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</si>
  <si>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</si>
  <si>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</si>
  <si>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</si>
  <si>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</si>
  <si>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</si>
  <si>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</si>
  <si>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</si>
  <si>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</si>
  <si>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</si>
  <si>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</si>
  <si>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</si>
  <si>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</si>
  <si>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</si>
  <si>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</si>
  <si>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</si>
  <si>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</si>
  <si>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</si>
  <si>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</si>
  <si>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</si>
  <si>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</si>
  <si>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</si>
  <si>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</si>
  <si>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</si>
  <si>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</si>
  <si>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</si>
  <si>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</si>
  <si>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</si>
  <si>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</si>
  <si>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</si>
  <si>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</si>
  <si>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</si>
  <si>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</si>
  <si>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</si>
  <si>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</si>
  <si>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</si>
  <si>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</si>
  <si>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</si>
  <si>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</si>
  <si>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</si>
  <si>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</si>
  <si>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</si>
  <si>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</si>
  <si>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</si>
  <si>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</si>
  <si>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</si>
  <si>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</si>
  <si>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</si>
  <si>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</si>
  <si>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</si>
  <si>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</si>
  <si>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</si>
  <si>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</si>
  <si>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</si>
  <si>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</si>
  <si>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</si>
  <si>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</si>
  <si>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</si>
  <si>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</si>
  <si>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</si>
  <si>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</si>
  <si>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</si>
  <si>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</si>
  <si>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</si>
  <si>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</si>
  <si>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</si>
  <si>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</si>
  <si>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</si>
  <si>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</si>
  <si>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</si>
  <si>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</si>
  <si>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</si>
  <si>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</si>
  <si>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</si>
  <si>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</si>
  <si>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</si>
  <si>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</si>
  <si>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</si>
  <si>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</si>
  <si>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</si>
  <si>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</si>
  <si>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</si>
  <si>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</si>
  <si>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</si>
  <si>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</si>
  <si>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</si>
  <si>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</si>
  <si>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</si>
  <si>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</si>
  <si>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</si>
  <si>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</si>
  <si>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</si>
  <si>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</si>
  <si>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</si>
  <si>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</si>
  <si>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</si>
  <si>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</si>
  <si>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</si>
  <si>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</si>
  <si>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</si>
  <si>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</si>
  <si>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</si>
  <si>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</si>
  <si>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</si>
  <si>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</si>
  <si>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</si>
  <si>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</si>
  <si>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</si>
  <si>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</si>
  <si>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</si>
  <si>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</si>
  <si>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</si>
  <si>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</si>
  <si>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</si>
  <si>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</si>
  <si>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</si>
  <si>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</si>
  <si>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</si>
  <si>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</si>
  <si>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</si>
  <si>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</si>
  <si>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</si>
  <si>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</si>
  <si>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</si>
  <si>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</si>
  <si>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</si>
  <si>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</si>
  <si>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</si>
  <si>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</si>
  <si>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</si>
  <si>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</si>
  <si>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</si>
  <si>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</si>
  <si>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</si>
  <si>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</si>
  <si>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</si>
  <si>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</si>
  <si>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</si>
  <si>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</si>
  <si>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</si>
  <si>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</si>
  <si>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</si>
  <si>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</si>
  <si>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</si>
  <si>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</si>
  <si>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</si>
  <si>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</si>
  <si>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</si>
  <si>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</si>
  <si>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</si>
  <si>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</si>
  <si>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</si>
  <si>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</si>
  <si>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</si>
  <si>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</si>
  <si>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</si>
  <si>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</si>
  <si>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</si>
  <si>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</si>
  <si>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</si>
  <si>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</si>
  <si>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</si>
  <si>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</si>
  <si>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</si>
  <si>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</si>
  <si>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</si>
  <si>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</si>
  <si>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</si>
  <si>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</si>
  <si>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</si>
  <si>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</si>
  <si>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</si>
  <si>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</si>
  <si>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</si>
  <si>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</si>
  <si>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</si>
  <si>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</si>
  <si>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</si>
  <si>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</si>
  <si>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</si>
  <si>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</si>
  <si>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</si>
  <si>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</si>
  <si>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</si>
  <si>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</si>
  <si>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</si>
  <si>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</si>
  <si>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</si>
  <si>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</si>
  <si>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</si>
  <si>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</si>
  <si>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</si>
  <si>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</si>
  <si>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</si>
  <si>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</si>
  <si>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</si>
  <si>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</si>
  <si>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</si>
  <si>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</si>
  <si>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</si>
  <si>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</si>
  <si>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</si>
  <si>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</si>
  <si>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</si>
  <si>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</si>
  <si>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</si>
  <si>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</si>
  <si>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</si>
  <si>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</si>
  <si>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</si>
  <si>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</si>
  <si>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</si>
  <si>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</si>
  <si>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</si>
  <si>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</si>
  <si>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</si>
  <si>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</si>
  <si>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</si>
  <si>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</si>
  <si>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</si>
  <si>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</si>
  <si>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</si>
  <si>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</si>
  <si>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</si>
  <si>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</si>
  <si>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</si>
  <si>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</si>
  <si>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</si>
  <si>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</si>
  <si>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</si>
  <si>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</si>
  <si>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</si>
  <si>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</si>
  <si>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</si>
  <si>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</si>
  <si>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</si>
  <si>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</si>
  <si>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</si>
  <si>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</si>
  <si>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</si>
  <si>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</si>
  <si>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</si>
  <si>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</si>
  <si>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</si>
  <si>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</si>
  <si>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</si>
  <si>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</si>
  <si>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</si>
  <si>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</si>
  <si>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</si>
  <si>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</si>
  <si>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</si>
  <si>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</si>
  <si>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</si>
  <si>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</si>
  <si>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</si>
  <si>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</si>
  <si>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</si>
  <si>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</si>
  <si>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</si>
  <si>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</si>
  <si>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</si>
  <si>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</si>
  <si>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</si>
  <si>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</si>
  <si>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</si>
  <si>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</si>
  <si>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</si>
  <si>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</si>
  <si>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</si>
  <si>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</si>
  <si>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</si>
  <si>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</si>
  <si>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</si>
  <si>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</si>
  <si>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</si>
  <si>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</si>
  <si>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</si>
  <si>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</si>
  <si>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</si>
  <si>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</si>
  <si>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</si>
  <si>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</si>
  <si>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</si>
  <si>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</si>
  <si>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</si>
  <si>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</si>
  <si>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</si>
  <si>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</si>
  <si>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</si>
  <si>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</si>
  <si>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</si>
  <si>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</si>
  <si>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</si>
  <si>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</si>
  <si>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</si>
  <si>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</si>
  <si>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</si>
  <si>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</si>
  <si>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</si>
  <si>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</si>
  <si>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</si>
  <si>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</si>
  <si>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</si>
  <si>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</si>
  <si>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</si>
  <si>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</si>
  <si>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</si>
  <si>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</si>
  <si>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</si>
  <si>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</si>
  <si>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</si>
  <si>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</si>
  <si>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</si>
  <si>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</si>
  <si>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</si>
  <si>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</si>
  <si>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</si>
  <si>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</si>
  <si>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</si>
  <si>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</si>
  <si>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</si>
  <si>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</si>
  <si>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</si>
  <si>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</si>
  <si>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</si>
  <si>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</si>
  <si>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</si>
  <si>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</si>
  <si>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</si>
  <si>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</si>
  <si>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</si>
  <si>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</si>
  <si>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</si>
  <si>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</si>
  <si>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</si>
  <si>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</si>
  <si>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</si>
  <si>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</si>
  <si>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</si>
  <si>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</si>
  <si>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</si>
  <si>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</si>
  <si>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</si>
  <si>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</si>
  <si>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</si>
  <si>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</si>
  <si>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</si>
  <si>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</si>
  <si>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</si>
  <si>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</si>
  <si>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</si>
  <si>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</si>
  <si>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</si>
  <si>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</si>
  <si>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</si>
  <si>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</si>
  <si>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</si>
  <si>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</si>
  <si>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</si>
  <si>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</si>
  <si>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</si>
  <si>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</si>
  <si>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</si>
  <si>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</si>
  <si>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</si>
  <si>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</si>
  <si>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</si>
  <si>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</si>
  <si>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</si>
  <si>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</si>
  <si>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</si>
  <si>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</si>
  <si>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</si>
  <si>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</si>
  <si>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</si>
  <si>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</si>
  <si>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</si>
  <si>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</si>
  <si>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</si>
  <si>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</si>
  <si>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</si>
  <si>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</si>
  <si>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</si>
  <si>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</si>
  <si>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</si>
  <si>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</si>
  <si>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</si>
  <si>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</si>
  <si>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</si>
  <si>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</si>
  <si>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</si>
  <si>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</si>
  <si>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</si>
  <si>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</si>
  <si>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</si>
  <si>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</si>
  <si>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</si>
  <si>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</si>
  <si>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</si>
  <si>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</si>
  <si>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</si>
  <si>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</si>
  <si>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</si>
  <si>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</si>
  <si>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</si>
  <si>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</si>
  <si>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</si>
  <si>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</si>
  <si>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</si>
  <si>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</si>
  <si>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</si>
  <si>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</si>
  <si>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</si>
  <si>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</si>
  <si>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</si>
  <si>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</si>
  <si>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</si>
  <si>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</si>
  <si>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</si>
  <si>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</si>
  <si>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</si>
  <si>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</si>
  <si>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</si>
  <si>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</si>
  <si>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</si>
  <si>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</si>
  <si>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</si>
  <si>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</si>
  <si>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</si>
  <si>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</si>
  <si>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</si>
  <si>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</si>
  <si>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</si>
  <si>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</si>
  <si>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</si>
  <si>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</si>
  <si>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</si>
  <si>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</si>
  <si>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</si>
  <si>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</si>
  <si>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</si>
  <si>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</si>
  <si>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</si>
  <si>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</si>
  <si>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</si>
  <si>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</si>
  <si>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</si>
  <si>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</si>
  <si>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</si>
  <si>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</si>
  <si>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</si>
  <si>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</si>
  <si>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</si>
  <si>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</si>
  <si>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</si>
  <si>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</si>
  <si>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</si>
  <si>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</si>
  <si>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</si>
  <si>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</si>
  <si>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</si>
  <si>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</si>
  <si>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</si>
  <si>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</si>
  <si>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</si>
  <si>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</si>
  <si>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</si>
  <si>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</si>
  <si>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</si>
  <si>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</si>
  <si>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</si>
  <si>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</si>
  <si>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</si>
  <si>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</si>
  <si>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</si>
  <si>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</si>
  <si>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</si>
  <si>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</si>
  <si>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</si>
  <si>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</si>
  <si>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</si>
  <si>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</si>
  <si>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</si>
  <si>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</si>
  <si>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</si>
  <si>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</si>
  <si>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</si>
  <si>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</si>
  <si>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</si>
  <si>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</si>
  <si>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</si>
  <si>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</si>
  <si>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</si>
  <si>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</si>
  <si>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</si>
  <si>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</si>
  <si>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</si>
  <si>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</si>
  <si>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</si>
  <si>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</si>
  <si>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</si>
  <si>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</si>
  <si>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</si>
  <si>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</si>
  <si>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</si>
  <si>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</si>
  <si>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</si>
  <si>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</si>
  <si>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</si>
  <si>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</si>
  <si>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</si>
  <si>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</si>
  <si>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</si>
  <si>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</si>
  <si>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</si>
  <si>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</si>
  <si>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</si>
  <si>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</si>
  <si>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</si>
  <si>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</si>
  <si>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</si>
  <si>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</si>
  <si>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</si>
  <si>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</si>
  <si>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</si>
  <si>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</si>
  <si>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</si>
  <si>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</si>
  <si>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</si>
  <si>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</si>
  <si>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</si>
  <si>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</si>
  <si>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</si>
  <si>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</si>
  <si>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</si>
  <si>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</si>
  <si>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</si>
  <si>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</si>
  <si>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</si>
  <si>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</si>
  <si>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</si>
  <si>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</si>
  <si>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</si>
  <si>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</si>
  <si>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</si>
  <si>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</si>
  <si>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</si>
  <si>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</si>
  <si>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</si>
  <si>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</si>
  <si>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</si>
  <si>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</si>
  <si>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</si>
  <si>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</si>
  <si>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</si>
  <si>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</si>
  <si>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</si>
  <si>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</si>
  <si>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</si>
  <si>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</si>
  <si>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</si>
  <si>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</si>
  <si>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</si>
  <si>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</si>
  <si>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</si>
  <si>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</si>
  <si>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</si>
  <si>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</si>
  <si>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</si>
  <si>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</si>
  <si>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</si>
  <si>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</si>
  <si>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</si>
  <si>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</si>
  <si>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</si>
  <si>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</si>
  <si>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</si>
  <si>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</si>
  <si>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</si>
  <si>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</si>
  <si>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</si>
  <si>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</si>
  <si>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</si>
  <si>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</si>
  <si>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</si>
  <si>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</si>
  <si>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</si>
  <si>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</si>
  <si>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</si>
  <si>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</si>
  <si>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</si>
  <si>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</si>
  <si>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</si>
  <si>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</si>
  <si>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</si>
  <si>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</si>
  <si>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</si>
  <si>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</si>
  <si>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</si>
  <si>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</si>
  <si>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</si>
  <si>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</si>
  <si>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</si>
  <si>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</si>
  <si>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</si>
  <si>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</si>
  <si>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</si>
  <si>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</si>
  <si>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</si>
  <si>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</si>
  <si>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</si>
  <si>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</si>
  <si>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</si>
  <si>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</si>
  <si>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</si>
  <si>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</si>
  <si>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</si>
  <si>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</si>
  <si>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</si>
  <si>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</si>
  <si>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</si>
  <si>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</si>
  <si>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</si>
  <si>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</si>
  <si>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</si>
  <si>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</si>
  <si>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</si>
  <si>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</si>
  <si>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</si>
  <si>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</si>
  <si>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</si>
  <si>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</si>
  <si>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</si>
  <si>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</si>
  <si>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</si>
  <si>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</si>
  <si>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</si>
  <si>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</si>
  <si>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</si>
  <si>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</si>
  <si>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</si>
  <si>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</si>
  <si>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</si>
  <si>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</si>
  <si>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</si>
  <si>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</si>
  <si>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</si>
  <si>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</si>
  <si>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</si>
  <si>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</si>
  <si>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</si>
  <si>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</si>
  <si>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</si>
  <si>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</si>
  <si>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</si>
  <si>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</si>
  <si>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</si>
  <si>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</si>
  <si>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</si>
  <si>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</si>
  <si>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</si>
  <si>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</si>
  <si>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</si>
  <si>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</si>
  <si>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</si>
  <si>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</si>
  <si>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</si>
  <si>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</si>
  <si>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</si>
  <si>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</si>
  <si>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</si>
  <si>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</si>
  <si>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</si>
  <si>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</si>
  <si>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</si>
  <si>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</si>
  <si>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</si>
  <si>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</si>
  <si>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</si>
  <si>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</si>
  <si>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</si>
  <si>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</si>
  <si>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</si>
  <si>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</si>
  <si>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</si>
  <si>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</si>
  <si>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</si>
  <si>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</si>
  <si>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</si>
  <si>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</si>
  <si>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</si>
  <si>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</si>
  <si>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</si>
  <si>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</si>
  <si>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</si>
  <si>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</si>
  <si>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</si>
  <si>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</si>
  <si>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</si>
  <si>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</si>
  <si>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</si>
  <si>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</si>
  <si>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</si>
  <si>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</si>
  <si>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</si>
  <si>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</si>
  <si>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</si>
  <si>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</si>
  <si>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</si>
  <si>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</si>
  <si>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</si>
  <si>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</si>
  <si>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</si>
  <si>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</si>
  <si>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</si>
  <si>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</si>
  <si>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</si>
  <si>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</si>
  <si>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</si>
  <si>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</si>
  <si>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</si>
  <si>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</si>
  <si>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</si>
  <si>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</si>
  <si>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</si>
  <si>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</si>
  <si>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</si>
  <si>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</si>
  <si>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</si>
  <si>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</si>
  <si>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</si>
  <si>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</si>
  <si>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</si>
  <si>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</si>
  <si>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</si>
  <si>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</si>
  <si>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</si>
  <si>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</si>
  <si>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</si>
  <si>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</si>
  <si>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</si>
  <si>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</si>
  <si>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</si>
  <si>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</si>
  <si>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</si>
  <si>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</si>
  <si>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</si>
  <si>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</si>
  <si>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</si>
  <si>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</si>
  <si>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</si>
  <si>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</si>
  <si>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</si>
  <si>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</si>
  <si>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</si>
  <si>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</si>
  <si>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</si>
  <si>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</si>
  <si>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</si>
  <si>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</si>
  <si>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</si>
  <si>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</si>
  <si>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</si>
  <si>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</si>
  <si>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</si>
  <si>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</si>
  <si>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</si>
  <si>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</si>
  <si>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</si>
  <si>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</si>
  <si>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</si>
  <si>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</si>
  <si>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</si>
  <si>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</si>
  <si>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</si>
  <si>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</si>
  <si>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</si>
  <si>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</si>
  <si>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</si>
  <si>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</si>
  <si>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</si>
  <si>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</si>
  <si>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</si>
  <si>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</si>
  <si>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</si>
  <si>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</si>
  <si>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</si>
  <si>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</si>
  <si>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</si>
  <si>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</si>
  <si>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</si>
  <si>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</si>
  <si>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</si>
  <si>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</si>
  <si>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</si>
  <si>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</si>
  <si>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</si>
  <si>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</si>
  <si>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</si>
  <si>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</si>
  <si>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</si>
  <si>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</si>
  <si>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</si>
  <si>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</si>
  <si>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</si>
  <si>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</si>
  <si>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</si>
  <si>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</si>
  <si>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</si>
  <si>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</si>
  <si>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</si>
  <si>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</si>
  <si>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</si>
  <si>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</si>
  <si>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</si>
  <si>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</si>
  <si>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</si>
  <si>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</si>
  <si>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</si>
  <si>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</si>
  <si>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</si>
  <si>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</si>
  <si>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</si>
  <si>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</si>
  <si>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</si>
  <si>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</si>
  <si>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</si>
  <si>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</si>
  <si>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</si>
  <si>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</si>
  <si>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</si>
  <si>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</si>
  <si>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</si>
  <si>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</si>
  <si>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</si>
  <si>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</si>
  <si>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</si>
  <si>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</si>
  <si>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</si>
  <si>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</si>
  <si>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</si>
  <si>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</si>
  <si>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</si>
  <si>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</si>
  <si>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</si>
  <si>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</si>
  <si>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</si>
  <si>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</si>
  <si>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</si>
  <si>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</si>
  <si>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</si>
  <si>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</si>
  <si>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</si>
  <si>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</si>
  <si>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</si>
  <si>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</si>
  <si>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</si>
  <si>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</si>
  <si>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</si>
  <si>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</si>
  <si>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</si>
  <si>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</si>
  <si>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</si>
  <si>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</si>
  <si>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</si>
  <si>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</si>
  <si>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</si>
  <si>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</si>
  <si>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</si>
  <si>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</si>
  <si>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</si>
  <si>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</si>
  <si>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</si>
  <si>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</si>
  <si>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</si>
  <si>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</si>
  <si>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</si>
  <si>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</si>
  <si>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</si>
  <si>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</si>
  <si>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</si>
  <si>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</si>
  <si>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</si>
  <si>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</si>
  <si>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</si>
  <si>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</si>
  <si>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</si>
  <si>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</si>
  <si>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</si>
  <si>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</si>
  <si>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</si>
  <si>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</si>
  <si>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</si>
  <si>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</si>
  <si>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</si>
  <si>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</si>
  <si>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</si>
  <si>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</si>
  <si>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</si>
  <si>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</si>
  <si>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</si>
  <si>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</si>
  <si>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</si>
  <si>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</si>
  <si>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</si>
  <si>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</si>
  <si>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</si>
  <si>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</si>
  <si>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</si>
  <si>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</si>
  <si>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</si>
  <si>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</si>
  <si>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</si>
  <si>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</si>
  <si>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</si>
  <si>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</si>
  <si>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</si>
  <si>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</si>
  <si>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</si>
  <si>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</si>
  <si>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</si>
  <si>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</si>
  <si>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</si>
  <si>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</si>
  <si>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</si>
  <si>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</si>
  <si>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</si>
  <si>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</si>
  <si>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</si>
  <si>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</si>
  <si>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</si>
  <si>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</si>
  <si>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</si>
  <si>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</si>
  <si>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</si>
  <si>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</si>
  <si>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</si>
  <si>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</si>
  <si>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</si>
  <si>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</si>
  <si>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</si>
  <si>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</si>
  <si>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</si>
  <si>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</si>
  <si>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</si>
  <si>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</si>
  <si>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</si>
  <si>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</si>
  <si>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</si>
  <si>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</si>
  <si>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</si>
  <si>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</si>
  <si>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</si>
  <si>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</si>
  <si>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</si>
  <si>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</si>
  <si>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</si>
  <si>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</si>
  <si>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</si>
  <si>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</si>
  <si>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</si>
  <si>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</si>
  <si>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</si>
  <si>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</si>
  <si>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</si>
  <si>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</si>
  <si>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</si>
  <si>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</si>
  <si>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</si>
  <si>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</si>
  <si>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</si>
  <si>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</si>
  <si>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</si>
  <si>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</si>
  <si>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</si>
  <si>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</si>
  <si>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</si>
  <si>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</si>
  <si>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</si>
  <si>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</si>
  <si>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</si>
  <si>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</si>
  <si>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</si>
  <si>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</si>
  <si>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</si>
  <si>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</si>
  <si>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</si>
  <si>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</si>
  <si>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</si>
  <si>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</si>
  <si>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</si>
  <si>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</si>
  <si>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</si>
  <si>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</si>
  <si>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</si>
  <si>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</si>
  <si>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</si>
  <si>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</si>
  <si>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</si>
  <si>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</si>
  <si>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</si>
  <si>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</si>
  <si>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</si>
  <si>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</si>
  <si>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</si>
  <si>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</si>
  <si>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</si>
  <si>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</si>
  <si>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</si>
  <si>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</si>
  <si>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</si>
  <si>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</si>
  <si>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</si>
  <si>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</si>
  <si>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</si>
  <si>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</si>
  <si>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</si>
  <si>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</si>
  <si>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</si>
  <si>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</si>
  <si>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</si>
  <si>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</si>
  <si>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</si>
  <si>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</si>
  <si>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</si>
  <si>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</si>
  <si>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</si>
  <si>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</si>
  <si>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</si>
  <si>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</si>
  <si>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</si>
  <si>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</si>
  <si>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</si>
  <si>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</si>
  <si>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</si>
  <si>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</si>
  <si>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</si>
  <si>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</si>
  <si>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</si>
  <si>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</si>
  <si>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</si>
  <si>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</si>
  <si>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</si>
  <si>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</si>
  <si>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</si>
  <si>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</si>
  <si>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</si>
  <si>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</si>
  <si>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</si>
  <si>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</si>
  <si>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</si>
  <si>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</si>
  <si>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</si>
  <si>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</si>
  <si>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</si>
  <si>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</si>
  <si>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</si>
  <si>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</si>
  <si>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</si>
  <si>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</si>
  <si>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</si>
  <si>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</si>
  <si>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</si>
  <si>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</si>
  <si>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</si>
  <si>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</si>
  <si>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</si>
  <si>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</si>
  <si>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</si>
  <si>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</si>
  <si>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</si>
  <si>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</si>
  <si>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</si>
  <si>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</si>
  <si>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</si>
  <si>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</si>
  <si>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</si>
  <si>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</si>
  <si>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</si>
  <si>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</si>
  <si>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</si>
  <si>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</si>
  <si>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</si>
  <si>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</si>
  <si>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</si>
  <si>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</si>
  <si>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</si>
  <si>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</si>
  <si>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</si>
  <si>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</si>
  <si>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</si>
  <si>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</si>
  <si>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</si>
  <si>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</si>
  <si>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</si>
  <si>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</si>
  <si>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</si>
  <si>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</si>
  <si>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</si>
  <si>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</si>
  <si>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</si>
  <si>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</si>
  <si>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</si>
  <si>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</si>
  <si>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</si>
  <si>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</si>
  <si>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</si>
  <si>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</si>
  <si>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</si>
  <si>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</si>
  <si>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</si>
  <si>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</si>
  <si>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</si>
  <si>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</si>
  <si>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</si>
  <si>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</si>
  <si>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</si>
  <si>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</si>
  <si>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</si>
  <si>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</si>
  <si>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</si>
  <si>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</si>
  <si>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</si>
  <si>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</si>
  <si>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</si>
  <si>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</si>
  <si>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</si>
  <si>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</si>
  <si>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</si>
  <si>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</si>
  <si>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</si>
  <si>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</si>
  <si>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</si>
  <si>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</si>
  <si>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</si>
  <si>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</si>
  <si>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</si>
  <si>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</si>
  <si>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</si>
  <si>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</si>
  <si>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</si>
  <si>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</si>
  <si>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</si>
  <si>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</si>
  <si>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</si>
  <si>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</si>
  <si>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</si>
  <si>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</si>
  <si>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</si>
  <si>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</si>
  <si>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</si>
  <si>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</si>
  <si>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</si>
  <si>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</si>
  <si>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</si>
  <si>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</si>
  <si>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</si>
  <si>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</si>
  <si>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</si>
  <si>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</si>
  <si>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</si>
  <si>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</si>
  <si>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</si>
  <si>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</si>
  <si>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</si>
  <si>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</si>
  <si>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</si>
  <si>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</si>
  <si>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</si>
  <si>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</si>
  <si>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</si>
  <si>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</si>
  <si>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</si>
  <si>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</si>
  <si>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</si>
  <si>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</si>
  <si>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</si>
  <si>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</si>
  <si>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</si>
  <si>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</si>
  <si>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</si>
  <si>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</si>
  <si>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</si>
  <si>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</si>
  <si>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</si>
  <si>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</si>
  <si>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</si>
  <si>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</si>
  <si>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</si>
  <si>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</si>
  <si>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</si>
  <si>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</si>
  <si>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</si>
  <si>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</si>
  <si>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</si>
  <si>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</si>
  <si>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</si>
  <si>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</si>
  <si>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</si>
  <si>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</si>
  <si>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</si>
  <si>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</si>
  <si>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</si>
  <si>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</si>
  <si>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</si>
  <si>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</si>
  <si>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</si>
  <si>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</si>
  <si>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</si>
  <si>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</si>
  <si>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</si>
  <si>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</si>
  <si>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</si>
  <si>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</si>
  <si>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</si>
  <si>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</si>
  <si>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</si>
  <si>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</si>
  <si>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</si>
  <si>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</si>
  <si>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</si>
  <si>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</si>
  <si>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</si>
  <si>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</si>
  <si>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</si>
  <si>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</si>
  <si>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</si>
  <si>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</si>
  <si>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</si>
  <si>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</si>
  <si>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</si>
  <si>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</si>
  <si>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</si>
  <si>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</si>
  <si>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</si>
  <si>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</si>
  <si>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</si>
  <si>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</si>
  <si>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</si>
  <si>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</si>
  <si>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</si>
  <si>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</si>
  <si>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</si>
  <si>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</si>
  <si>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</si>
  <si>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</si>
  <si>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</si>
  <si>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</si>
  <si>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</si>
  <si>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</si>
  <si>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</si>
  <si>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</si>
  <si>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</si>
  <si>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</si>
  <si>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</si>
  <si>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</si>
  <si>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</si>
  <si>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</si>
  <si>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</si>
  <si>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</si>
  <si>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</si>
  <si>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</si>
  <si>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</si>
  <si>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</si>
  <si>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</si>
  <si>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</si>
  <si>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</si>
  <si>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</si>
  <si>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</si>
  <si>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</si>
  <si>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</si>
  <si>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</si>
  <si>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</si>
  <si>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</si>
  <si>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</si>
  <si>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</si>
  <si>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</si>
  <si>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</si>
  <si>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</si>
  <si>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</si>
  <si>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</si>
  <si>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</si>
  <si>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</si>
  <si>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</si>
  <si>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</si>
  <si>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</si>
  <si>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</si>
  <si>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</si>
  <si>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</si>
  <si>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</si>
  <si>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</si>
  <si>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</si>
  <si>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</si>
  <si>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</si>
  <si>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</si>
  <si>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</si>
  <si>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</si>
  <si>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</si>
  <si>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</si>
  <si>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</si>
  <si>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</si>
  <si>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</si>
  <si>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</si>
  <si>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</si>
  <si>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</si>
  <si>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</si>
  <si>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</si>
  <si>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</si>
  <si>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</si>
  <si>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</si>
  <si>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</si>
  <si>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</si>
  <si>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</si>
  <si>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</si>
  <si>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</si>
  <si>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</si>
  <si>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</si>
  <si>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</si>
  <si>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</si>
  <si>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</si>
  <si>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</si>
  <si>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</si>
  <si>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</si>
  <si>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</si>
  <si>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</si>
  <si>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</si>
  <si>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</si>
  <si>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</si>
  <si>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</si>
  <si>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</si>
  <si>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</si>
  <si>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</si>
  <si>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</si>
  <si>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</si>
  <si>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</si>
  <si>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</si>
  <si>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</si>
  <si>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</si>
  <si>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</si>
  <si>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</si>
  <si>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</si>
  <si>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</si>
  <si>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</si>
  <si>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</si>
  <si>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</si>
  <si>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</si>
  <si>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</si>
  <si>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</si>
  <si>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</si>
  <si>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</si>
  <si>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</si>
  <si>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</si>
  <si>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</si>
  <si>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</si>
  <si>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</si>
  <si>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</si>
  <si>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</si>
  <si>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</si>
  <si>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</si>
  <si>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</si>
  <si>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</si>
  <si>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</si>
  <si>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</si>
  <si>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</si>
  <si>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</si>
  <si>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</si>
  <si>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</si>
  <si>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</si>
  <si>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</si>
  <si>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</si>
  <si>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</si>
  <si>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</si>
  <si>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</si>
  <si>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</si>
  <si>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</si>
  <si>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</si>
  <si>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</si>
  <si>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</si>
  <si>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</si>
  <si>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</si>
  <si>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</si>
  <si>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</si>
  <si>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</si>
  <si>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</si>
  <si>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</si>
  <si>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</si>
  <si>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</si>
  <si>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</si>
  <si>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</si>
  <si>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</si>
  <si>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</si>
  <si>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</si>
  <si>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</si>
  <si>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</si>
  <si>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</si>
  <si>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</si>
  <si>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</si>
  <si>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</si>
  <si>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</si>
  <si>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</si>
  <si>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</si>
  <si>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</si>
  <si>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</si>
  <si>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</si>
  <si>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</si>
  <si>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</si>
  <si>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</si>
  <si>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</si>
  <si>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</si>
  <si>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</si>
  <si>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</si>
  <si>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</si>
  <si>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</si>
  <si>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</si>
  <si>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</si>
  <si>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</si>
  <si>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</si>
  <si>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</si>
  <si>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</si>
  <si>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</si>
  <si>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</si>
  <si>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</si>
  <si>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</si>
  <si>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</si>
  <si>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</si>
  <si>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</si>
  <si>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</si>
  <si>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</si>
  <si>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</si>
  <si>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</si>
  <si>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</si>
  <si>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</si>
  <si>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</si>
  <si>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</si>
  <si>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</si>
  <si>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</si>
  <si>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</si>
  <si>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</si>
  <si>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</si>
  <si>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</si>
  <si>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</si>
  <si>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</si>
  <si>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</si>
  <si>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</si>
  <si>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</si>
  <si>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</si>
  <si>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</si>
  <si>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</si>
  <si>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</si>
  <si>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</si>
  <si>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</si>
  <si>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</si>
  <si>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</si>
  <si>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</si>
  <si>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</si>
  <si>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</si>
  <si>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</si>
  <si>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</si>
  <si>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</si>
  <si>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</si>
  <si>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</si>
  <si>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</si>
  <si>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</si>
  <si>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</si>
  <si>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</si>
  <si>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</si>
  <si>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</si>
  <si>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</si>
  <si>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</si>
  <si>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</si>
  <si>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</si>
  <si>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</si>
  <si>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</si>
  <si>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</si>
  <si>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</si>
  <si>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</si>
  <si>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</si>
  <si>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</si>
  <si>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</si>
  <si>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</si>
  <si>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</si>
  <si>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</si>
  <si>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</si>
  <si>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</si>
  <si>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</si>
  <si>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</si>
  <si>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</si>
  <si>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</si>
  <si>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</si>
  <si>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</si>
  <si>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</si>
  <si>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</si>
  <si>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</si>
  <si>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</si>
  <si>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</si>
  <si>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</si>
  <si>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</si>
  <si>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</si>
  <si>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</si>
  <si>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</si>
  <si>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</si>
  <si>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</si>
  <si>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</si>
  <si>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</si>
  <si>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</si>
  <si>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</si>
  <si>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</si>
  <si>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</si>
  <si>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</si>
  <si>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</si>
  <si>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</si>
  <si>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</si>
  <si>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</si>
  <si>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</si>
  <si>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</si>
  <si>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</si>
  <si>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</si>
  <si>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</si>
  <si>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</si>
  <si>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</si>
  <si>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</si>
  <si>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</si>
  <si>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</si>
  <si>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</si>
  <si>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</si>
  <si>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</si>
  <si>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</si>
  <si>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</si>
  <si>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</si>
  <si>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</si>
  <si>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</si>
  <si>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</si>
  <si>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</si>
  <si>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</si>
  <si>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</si>
  <si>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</si>
  <si>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</si>
  <si>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</si>
  <si>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</si>
  <si>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</si>
  <si>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</si>
  <si>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</si>
  <si>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</si>
  <si>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</si>
  <si>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</si>
  <si>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</si>
  <si>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</si>
  <si>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</si>
  <si>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</si>
  <si>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</si>
  <si>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</si>
  <si>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</si>
  <si>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</si>
  <si>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</si>
  <si>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</si>
  <si>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</si>
  <si>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</si>
  <si>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</si>
  <si>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</si>
  <si>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</si>
  <si>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</si>
  <si>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</si>
  <si>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</si>
  <si>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</si>
  <si>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</si>
  <si>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</si>
  <si>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</si>
  <si>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</si>
  <si>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</si>
  <si>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</si>
  <si>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</si>
  <si>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</si>
  <si>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</si>
  <si>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</si>
  <si>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</si>
  <si>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</si>
  <si>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</si>
  <si>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</si>
  <si>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</si>
  <si>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</si>
  <si>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</si>
  <si>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</si>
  <si>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</si>
  <si>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</si>
  <si>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</si>
  <si>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</si>
  <si>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</si>
  <si>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</si>
  <si>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</si>
  <si>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</si>
  <si>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</si>
  <si>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</si>
  <si>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</si>
  <si>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</si>
  <si>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</si>
  <si>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</si>
  <si>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</si>
  <si>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</si>
  <si>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</si>
  <si>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</si>
  <si>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</si>
  <si>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</si>
  <si>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</si>
  <si>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</si>
  <si>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</si>
  <si>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</si>
  <si>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</si>
  <si>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</si>
  <si>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</si>
  <si>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</si>
  <si>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</si>
  <si>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</si>
  <si>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</si>
  <si>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</si>
  <si>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</si>
  <si>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</si>
  <si>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</si>
  <si>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</si>
  <si>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</si>
  <si>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</si>
  <si>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</si>
  <si>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</si>
  <si>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</si>
  <si>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</si>
  <si>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</si>
  <si>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</si>
  <si>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</si>
  <si>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</si>
  <si>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</si>
  <si>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</si>
  <si>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</si>
  <si>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</si>
  <si>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</si>
  <si>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</si>
  <si>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</si>
  <si>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</si>
  <si>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</si>
  <si>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</si>
  <si>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</si>
  <si>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</si>
  <si>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</si>
  <si>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</si>
  <si>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</si>
  <si>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</si>
  <si>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</si>
  <si>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</si>
  <si>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</si>
  <si>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</si>
  <si>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</si>
  <si>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</si>
  <si>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</si>
  <si>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</si>
  <si>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</si>
  <si>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</si>
  <si>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</si>
  <si>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</si>
  <si>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</si>
  <si>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</si>
  <si>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</si>
  <si>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</si>
  <si>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</si>
  <si>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</si>
  <si>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</si>
  <si>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</si>
  <si>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</si>
  <si>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</si>
  <si>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</si>
  <si>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</si>
  <si>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</si>
  <si>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</si>
  <si>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</si>
  <si>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</si>
  <si>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</si>
  <si>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</si>
  <si>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</si>
  <si>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</si>
  <si>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</si>
  <si>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</si>
  <si>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</si>
  <si>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</si>
  <si>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</si>
  <si>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</si>
  <si>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</si>
  <si>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</si>
  <si>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</si>
  <si>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</si>
  <si>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</si>
  <si>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</si>
  <si>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</si>
  <si>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</si>
  <si>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</si>
  <si>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</si>
  <si>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</si>
  <si>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</si>
  <si>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</si>
  <si>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</si>
  <si>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</si>
  <si>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</si>
  <si>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</si>
  <si>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</si>
  <si>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</si>
  <si>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</si>
  <si>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</si>
  <si>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</si>
  <si>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</si>
  <si>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</si>
  <si>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</si>
  <si>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</si>
  <si>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</si>
  <si>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</si>
  <si>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</si>
  <si>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</si>
  <si>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</si>
  <si>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</si>
  <si>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</si>
  <si>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</si>
  <si>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</si>
  <si>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</si>
  <si>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</si>
  <si>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</si>
  <si>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</si>
  <si>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</si>
  <si>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</si>
  <si>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</si>
  <si>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</si>
  <si>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</si>
  <si>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</si>
  <si>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</si>
  <si>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</si>
  <si>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</si>
  <si>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</si>
  <si>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</si>
  <si>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</si>
  <si>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</si>
  <si>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</si>
  <si>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</si>
  <si>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</si>
  <si>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</si>
  <si>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</si>
  <si>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</si>
  <si>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</si>
  <si>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</si>
  <si>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</si>
  <si>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</si>
  <si>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</si>
  <si>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</si>
  <si>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</si>
  <si>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</si>
  <si>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</si>
  <si>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</si>
  <si>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</si>
  <si>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</si>
  <si>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</si>
  <si>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</si>
  <si>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</si>
  <si>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</si>
  <si>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</si>
  <si>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</si>
  <si>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</si>
  <si>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</si>
  <si>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</si>
  <si>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</si>
  <si>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</si>
  <si>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</si>
  <si>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</si>
  <si>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</si>
  <si>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</si>
  <si>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</si>
  <si>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</si>
  <si>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</si>
  <si>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</si>
  <si>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</si>
  <si>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</si>
  <si>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</si>
  <si>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</si>
  <si>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</si>
  <si>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</si>
  <si>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</si>
  <si>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</si>
  <si>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</si>
  <si>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</si>
  <si>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</si>
  <si>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</si>
  <si>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</si>
  <si>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</si>
  <si>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</si>
  <si>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</si>
  <si>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</si>
  <si>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</si>
  <si>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</si>
  <si>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</si>
  <si>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</si>
  <si>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</si>
  <si>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</si>
  <si>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</si>
  <si>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</si>
  <si>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</si>
  <si>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</si>
  <si>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</si>
  <si>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</si>
  <si>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</si>
  <si>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</si>
  <si>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</si>
  <si>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</si>
  <si>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</si>
  <si>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</si>
  <si>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</si>
  <si>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</si>
  <si>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</si>
  <si>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</si>
  <si>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</si>
  <si>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</si>
  <si>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</si>
  <si>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</si>
  <si>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</si>
  <si>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</si>
  <si>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</si>
  <si>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</si>
  <si>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</si>
  <si>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</si>
  <si>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</si>
  <si>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</si>
  <si>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</si>
  <si>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</si>
  <si>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</si>
  <si>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</si>
  <si>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</si>
  <si>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</si>
  <si>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</si>
  <si>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</si>
  <si>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</si>
  <si>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</si>
  <si>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</si>
  <si>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</si>
  <si>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</si>
  <si>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</si>
  <si>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</si>
  <si>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</si>
  <si>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</si>
  <si>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</si>
  <si>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</si>
  <si>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</si>
  <si>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</si>
  <si>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</si>
  <si>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</si>
  <si>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</si>
  <si>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</si>
  <si>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</si>
  <si>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</si>
  <si>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</si>
  <si>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</si>
  <si>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</si>
  <si>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</si>
  <si>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</si>
  <si>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</si>
  <si>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</si>
  <si>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</si>
  <si>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</si>
  <si>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</si>
  <si>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</si>
  <si>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</si>
  <si>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</si>
  <si>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</si>
  <si>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</si>
  <si>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</si>
  <si>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</si>
  <si>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</si>
  <si>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</si>
  <si>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</si>
  <si>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</si>
  <si>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</si>
  <si>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</si>
  <si>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</si>
  <si>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</si>
  <si>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</si>
  <si>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</si>
  <si>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</si>
  <si>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</si>
  <si>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</si>
  <si>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</si>
  <si>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</si>
  <si>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</si>
  <si>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</si>
  <si>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</si>
  <si>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</si>
  <si>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</si>
  <si>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</si>
  <si>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</si>
  <si>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</si>
  <si>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</si>
  <si>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</si>
  <si>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</si>
  <si>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</si>
  <si>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</si>
  <si>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</si>
  <si>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</si>
  <si>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</si>
  <si>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</si>
  <si>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</si>
  <si>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</si>
  <si>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</si>
  <si>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</si>
  <si>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</si>
  <si>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</si>
  <si>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</si>
  <si>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</si>
  <si>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</si>
  <si>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</si>
  <si>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</si>
  <si>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</si>
  <si>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</si>
  <si>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</si>
  <si>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</si>
  <si>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</si>
  <si>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</si>
  <si>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</si>
  <si>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</si>
  <si>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</si>
  <si>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</si>
  <si>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</si>
  <si>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</si>
  <si>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</si>
  <si>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</si>
  <si>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</si>
  <si>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</si>
  <si>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</si>
  <si>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</si>
  <si>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</si>
  <si>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</si>
  <si>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</si>
  <si>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</si>
  <si>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</si>
  <si>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</si>
  <si>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</si>
  <si>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</si>
  <si>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</si>
  <si>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</si>
  <si>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</si>
  <si>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</si>
  <si>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</si>
  <si>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</si>
  <si>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</si>
  <si>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</si>
  <si>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</si>
  <si>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</si>
  <si>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</si>
  <si>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</si>
  <si>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</si>
  <si>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</si>
  <si>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</si>
  <si>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</si>
  <si>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</si>
  <si>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</si>
  <si>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</si>
  <si>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</si>
  <si>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</si>
  <si>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</si>
  <si>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</si>
  <si>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</si>
  <si>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</si>
  <si>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</si>
  <si>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</si>
  <si>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</si>
  <si>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</si>
  <si>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</si>
  <si>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</si>
  <si>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</si>
  <si>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</si>
  <si>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</si>
  <si>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</si>
  <si>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</si>
  <si>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</si>
  <si>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</si>
  <si>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</si>
  <si>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</si>
  <si>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</si>
  <si>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</si>
  <si>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</si>
  <si>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</si>
  <si>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</si>
  <si>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</si>
  <si>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</si>
  <si>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</si>
  <si>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</si>
  <si>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</si>
  <si>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</si>
  <si>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</si>
  <si>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</si>
  <si>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</si>
  <si>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</si>
  <si>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</si>
  <si>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</si>
  <si>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</si>
  <si>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</si>
  <si>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</si>
  <si>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</si>
  <si>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</si>
  <si>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</si>
  <si>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</si>
  <si>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</si>
  <si>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</si>
  <si>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</si>
  <si>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</si>
  <si>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</si>
  <si>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</si>
  <si>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</si>
  <si>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</si>
  <si>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</si>
  <si>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</si>
  <si>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</si>
  <si>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</si>
  <si>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</si>
  <si>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</si>
  <si>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</si>
  <si>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</si>
  <si>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</si>
  <si>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</si>
  <si>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</si>
  <si>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</si>
  <si>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</si>
  <si>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</si>
  <si>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</si>
  <si>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</si>
  <si>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</si>
  <si>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</si>
  <si>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</si>
  <si>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</si>
  <si>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</si>
  <si>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</si>
  <si>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</si>
  <si>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</si>
  <si>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</si>
  <si>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</si>
  <si>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</si>
  <si>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</si>
  <si>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</si>
  <si>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</si>
  <si>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</si>
  <si>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</si>
  <si>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</si>
  <si>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</si>
  <si>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</si>
  <si>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</si>
  <si>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</si>
  <si>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</si>
  <si>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</si>
  <si>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</si>
  <si>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</si>
  <si>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</si>
  <si>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</si>
  <si>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</si>
  <si>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</si>
  <si>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</si>
  <si>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</si>
  <si>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</si>
  <si>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</si>
  <si>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</si>
  <si>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</si>
  <si>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</si>
  <si>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</si>
  <si>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</si>
  <si>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</si>
  <si>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</si>
  <si>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</si>
  <si>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</si>
  <si>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</si>
  <si>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</si>
  <si>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</si>
  <si>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</si>
  <si>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</si>
  <si>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</si>
  <si>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</si>
  <si>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</si>
  <si>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</si>
  <si>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</si>
  <si>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</si>
  <si>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</si>
  <si>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</si>
  <si>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</si>
  <si>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</si>
  <si>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</si>
  <si>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</si>
  <si>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</si>
  <si>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</si>
  <si>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</si>
  <si>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</si>
  <si>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</si>
  <si>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</si>
  <si>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</si>
  <si>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</si>
  <si>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</si>
  <si>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</si>
  <si>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</si>
  <si>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</si>
  <si>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</si>
  <si>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</si>
  <si>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</si>
  <si>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</si>
  <si>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</si>
  <si>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</si>
  <si>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</si>
  <si>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</si>
  <si>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</si>
  <si>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</si>
  <si>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</si>
  <si>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</si>
  <si>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</si>
  <si>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</si>
  <si>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</si>
  <si>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</si>
  <si>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</si>
  <si>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</si>
  <si>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</si>
  <si>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</si>
  <si>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</si>
  <si>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</si>
  <si>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</si>
  <si>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</si>
  <si>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</si>
  <si>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</si>
  <si>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</si>
  <si>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</si>
  <si>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</si>
  <si>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</si>
  <si>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</si>
  <si>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</si>
  <si>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</si>
  <si>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</si>
  <si>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</si>
  <si>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</si>
  <si>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</si>
  <si>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</si>
  <si>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</si>
  <si>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</si>
  <si>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</si>
  <si>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</si>
  <si>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</si>
  <si>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</si>
  <si>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</si>
  <si>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</si>
  <si>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</si>
  <si>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</si>
  <si>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</si>
  <si>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</si>
  <si>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</si>
  <si>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</si>
  <si>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</si>
  <si>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</si>
  <si>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</si>
  <si>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</si>
  <si>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</si>
  <si>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</si>
  <si>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</si>
  <si>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</si>
  <si>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</si>
  <si>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</si>
  <si>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</si>
  <si>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</si>
  <si>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</si>
  <si>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</si>
  <si>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</si>
  <si>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</si>
  <si>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</si>
  <si>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</si>
  <si>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</si>
  <si>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</si>
  <si>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</si>
  <si>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</si>
  <si>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</si>
  <si>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</si>
  <si>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</si>
  <si>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</si>
  <si>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</si>
  <si>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</si>
  <si>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</si>
  <si>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</si>
  <si>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</si>
  <si>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</si>
  <si>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</si>
  <si>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</si>
  <si>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</si>
  <si>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</si>
  <si>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</si>
  <si>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</si>
  <si>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</si>
  <si>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</si>
  <si>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</si>
  <si>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</si>
  <si>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</si>
  <si>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</si>
  <si>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</si>
  <si>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</si>
  <si>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</si>
  <si>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</si>
  <si>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</si>
  <si>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</si>
  <si>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</si>
  <si>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</si>
  <si>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</si>
  <si>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</si>
  <si>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</si>
  <si>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</si>
  <si>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</si>
  <si>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</si>
  <si>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</si>
  <si>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</si>
  <si>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</si>
  <si>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</si>
  <si>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</si>
  <si>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</si>
  <si>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</si>
  <si>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</si>
  <si>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</si>
  <si>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</si>
  <si>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</si>
  <si>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</si>
  <si>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</si>
  <si>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</si>
  <si>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</si>
  <si>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</si>
  <si>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</si>
  <si>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</si>
  <si>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</si>
  <si>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</si>
  <si>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</si>
  <si>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</si>
  <si>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</si>
  <si>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</si>
  <si>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</si>
  <si>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</si>
  <si>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</si>
  <si>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</si>
  <si>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</si>
  <si>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</si>
  <si>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</si>
  <si>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</si>
  <si>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</si>
  <si>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</si>
  <si>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</si>
  <si>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</si>
  <si>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</si>
  <si>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</si>
  <si>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</si>
  <si>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</si>
  <si>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</si>
  <si>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</si>
  <si>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</si>
  <si>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</si>
  <si>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</si>
  <si>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</si>
  <si>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</si>
  <si>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</si>
  <si>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</si>
  <si>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</si>
  <si>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</si>
  <si>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</si>
  <si>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</si>
  <si>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</si>
  <si>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</si>
  <si>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</si>
  <si>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</si>
  <si>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</si>
  <si>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</si>
  <si>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</si>
  <si>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</si>
  <si>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</si>
  <si>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</si>
  <si>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</si>
  <si>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</si>
  <si>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</si>
  <si>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</si>
  <si>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</si>
  <si>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</si>
  <si>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</si>
  <si>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</si>
  <si>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</si>
  <si>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</si>
  <si>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</si>
  <si>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</si>
  <si>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</si>
  <si>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</si>
  <si>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</si>
  <si>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</si>
  <si>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</si>
  <si>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</si>
  <si>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</si>
  <si>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</si>
  <si>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</si>
  <si>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</si>
  <si>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</si>
  <si>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</si>
  <si>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</si>
  <si>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</si>
  <si>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</si>
  <si>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</si>
  <si>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</si>
  <si>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</si>
  <si>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</si>
  <si>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</si>
  <si>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</si>
  <si>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</si>
  <si>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</si>
  <si>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</si>
  <si>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</si>
  <si>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</si>
  <si>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</si>
  <si>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</si>
  <si>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</si>
  <si>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</si>
  <si>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</si>
  <si>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</si>
  <si>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</si>
  <si>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</si>
  <si>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</si>
  <si>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</si>
  <si>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</si>
  <si>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</si>
  <si>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</si>
  <si>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</si>
  <si>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</si>
  <si>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</si>
  <si>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</si>
  <si>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</si>
  <si>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</si>
  <si>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</si>
  <si>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</si>
  <si>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</si>
  <si>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</si>
  <si>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</si>
  <si>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</si>
  <si>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</si>
  <si>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</si>
  <si>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</si>
  <si>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</si>
  <si>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</si>
  <si>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</si>
  <si>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</si>
  <si>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</si>
  <si>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</si>
  <si>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</si>
  <si>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</si>
  <si>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</si>
  <si>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</si>
  <si>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</si>
  <si>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</si>
  <si>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</si>
  <si>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</si>
  <si>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</si>
  <si>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</si>
  <si>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</si>
  <si>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</si>
  <si>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</si>
  <si>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</si>
  <si>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</si>
  <si>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</si>
  <si>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</si>
  <si>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</si>
  <si>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</si>
  <si>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</si>
  <si>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</si>
  <si>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</si>
  <si>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</si>
  <si>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</si>
  <si>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</si>
  <si>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</si>
  <si>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</si>
  <si>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</si>
  <si>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</si>
  <si>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</si>
  <si>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</si>
  <si>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</si>
  <si>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</si>
  <si>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</si>
  <si>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</si>
  <si>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</si>
  <si>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</si>
  <si>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</si>
  <si>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</si>
  <si>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</si>
  <si>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</si>
  <si>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</si>
  <si>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</si>
  <si>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</si>
  <si>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</si>
  <si>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</si>
  <si>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</si>
  <si>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</si>
  <si>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</si>
  <si>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</si>
  <si>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</si>
  <si>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</si>
  <si>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</si>
  <si>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</si>
  <si>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</si>
  <si>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</si>
  <si>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</si>
  <si>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</si>
  <si>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</si>
  <si>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</si>
  <si>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</si>
  <si>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</si>
  <si>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</si>
  <si>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</si>
  <si>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</si>
  <si>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</si>
  <si>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</si>
  <si>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</si>
  <si>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</si>
  <si>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</si>
  <si>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</si>
  <si>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</si>
  <si>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</si>
  <si>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</si>
  <si>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</si>
  <si>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</si>
  <si>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</si>
  <si>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</si>
  <si>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</si>
  <si>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</si>
  <si>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</si>
  <si>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</si>
  <si>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</si>
  <si>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</si>
  <si>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</si>
  <si>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</si>
  <si>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</si>
  <si>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</si>
  <si>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</si>
  <si>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</si>
  <si>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</si>
  <si>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</si>
  <si>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</si>
  <si>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</si>
  <si>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</si>
  <si>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</si>
  <si>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</si>
  <si>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</si>
  <si>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</si>
  <si>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</si>
  <si>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</si>
  <si>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</si>
  <si>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</si>
  <si>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</si>
  <si>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</si>
  <si>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</si>
  <si>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</si>
  <si>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</si>
  <si>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</si>
  <si>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</si>
  <si>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</si>
  <si>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</si>
  <si>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</si>
  <si>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</si>
  <si>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</si>
  <si>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</si>
  <si>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</si>
  <si>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</si>
  <si>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</si>
  <si>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</si>
  <si>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</si>
  <si>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</si>
  <si>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</si>
  <si>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</si>
  <si>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</si>
  <si>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</si>
  <si>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</si>
  <si>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</si>
  <si>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</si>
  <si>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</si>
  <si>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</si>
  <si>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</si>
  <si>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</si>
  <si>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</si>
  <si>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</si>
  <si>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</si>
  <si>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</si>
  <si>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</si>
  <si>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</si>
  <si>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</si>
  <si>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</si>
  <si>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</si>
  <si>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</si>
  <si>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</si>
  <si>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</si>
  <si>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</si>
  <si>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</si>
  <si>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</si>
  <si>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</si>
  <si>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</si>
  <si>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</si>
  <si>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</si>
  <si>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</si>
  <si>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</si>
  <si>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</si>
  <si>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</si>
  <si>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</si>
  <si>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</si>
  <si>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</si>
  <si>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</si>
  <si>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</si>
  <si>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</si>
  <si>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</si>
  <si>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</si>
  <si>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</si>
  <si>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</si>
  <si>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</si>
  <si>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</si>
  <si>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</si>
  <si>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</si>
  <si>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</si>
  <si>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</si>
  <si>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</si>
  <si>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</si>
  <si>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</si>
  <si>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</si>
  <si>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</si>
  <si>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</si>
  <si>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</si>
  <si>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</si>
  <si>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</si>
  <si>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</si>
  <si>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</si>
  <si>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</si>
  <si>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</si>
  <si>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</si>
  <si>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</si>
  <si>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</si>
  <si>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</si>
  <si>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</si>
  <si>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</si>
  <si>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</si>
  <si>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</si>
  <si>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</si>
  <si>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</si>
  <si>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</si>
  <si>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</si>
  <si>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</si>
  <si>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</si>
  <si>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</si>
  <si>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</si>
  <si>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</si>
  <si>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</si>
  <si>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</si>
  <si>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</si>
  <si>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</si>
  <si>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</si>
  <si>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</si>
  <si>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</si>
  <si>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</si>
  <si>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</si>
  <si>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</si>
  <si>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</si>
  <si>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</si>
  <si>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</si>
  <si>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</si>
  <si>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</si>
  <si>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</si>
  <si>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</si>
  <si>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</si>
  <si>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</si>
  <si>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</si>
  <si>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</si>
  <si>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</si>
  <si>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</si>
  <si>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</si>
  <si>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</si>
  <si>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</si>
  <si>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</si>
  <si>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</si>
  <si>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</si>
  <si>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</si>
  <si>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</si>
  <si>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</si>
  <si>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</si>
  <si>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</si>
  <si>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</si>
  <si>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</si>
  <si>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</si>
  <si>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</si>
  <si>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</si>
  <si>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</si>
  <si>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</si>
  <si>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</si>
  <si>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</si>
  <si>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</si>
  <si>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</si>
  <si>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</si>
  <si>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</si>
  <si>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</si>
  <si>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</si>
  <si>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</si>
  <si>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</si>
  <si>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</si>
  <si>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</si>
  <si>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</si>
  <si>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</si>
  <si>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</si>
  <si>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</si>
  <si>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</si>
  <si>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</si>
  <si>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</si>
  <si>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</si>
  <si>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</si>
  <si>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</si>
  <si>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</si>
  <si>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</si>
  <si>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</si>
  <si>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</si>
  <si>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</si>
  <si>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</si>
  <si>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</si>
  <si>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</si>
  <si>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</si>
  <si>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</si>
  <si>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</si>
  <si>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</si>
  <si>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</si>
  <si>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</si>
  <si>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</si>
  <si>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</si>
  <si>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</si>
  <si>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</si>
  <si>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</si>
  <si>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</si>
  <si>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</si>
  <si>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</si>
  <si>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</si>
  <si>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</si>
  <si>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</si>
  <si>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</si>
  <si>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</si>
  <si>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</si>
  <si>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</si>
  <si>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</si>
  <si>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</si>
  <si>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</si>
  <si>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</si>
  <si>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</si>
  <si>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</si>
  <si>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</si>
  <si>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</si>
  <si>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</si>
  <si>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</si>
  <si>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</si>
  <si>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</si>
  <si>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</si>
  <si>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</si>
  <si>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</si>
  <si>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</si>
  <si>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</si>
  <si>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</si>
  <si>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</si>
  <si>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</si>
  <si>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</si>
  <si>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</si>
  <si>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</si>
  <si>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</si>
  <si>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</si>
  <si>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</si>
  <si>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</si>
  <si>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</si>
  <si>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</si>
  <si>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</si>
  <si>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</si>
  <si>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</si>
  <si>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</si>
  <si>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</si>
  <si>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</si>
  <si>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</si>
  <si>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</si>
  <si>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</si>
  <si>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</si>
  <si>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</si>
  <si>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</si>
  <si>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</si>
  <si>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</si>
  <si>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</si>
  <si>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</si>
  <si>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</si>
  <si>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</si>
  <si>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</si>
  <si>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</si>
  <si>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</si>
  <si>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</si>
  <si>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</si>
  <si>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</si>
  <si>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</si>
  <si>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</si>
  <si>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</si>
  <si>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</si>
  <si>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</si>
  <si>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</si>
  <si>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</si>
  <si>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</si>
  <si>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</si>
  <si>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</si>
  <si>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</si>
  <si>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</si>
  <si>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</si>
  <si>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</si>
  <si>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</si>
  <si>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</si>
  <si>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</si>
  <si>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</si>
  <si>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</si>
  <si>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</si>
  <si>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</si>
  <si>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</si>
  <si>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</si>
  <si>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</si>
  <si>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</si>
  <si>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</si>
  <si>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</si>
  <si>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</si>
  <si>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</si>
  <si>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</si>
  <si>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</si>
  <si>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</si>
  <si>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</si>
  <si>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</si>
  <si>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</si>
  <si>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</si>
  <si>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</si>
  <si>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</si>
  <si>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</si>
  <si>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</si>
  <si>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</si>
  <si>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</si>
  <si>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</si>
  <si>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</si>
  <si>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</si>
  <si>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</si>
  <si>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</si>
  <si>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</si>
  <si>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</si>
  <si>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</si>
  <si>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</si>
  <si>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</si>
  <si>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</si>
  <si>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</si>
  <si>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</si>
  <si>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</si>
  <si>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</si>
  <si>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</si>
  <si>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</si>
  <si>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</si>
  <si>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</si>
  <si>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</si>
  <si>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</si>
  <si>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</si>
  <si>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</si>
  <si>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</si>
  <si>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</si>
  <si>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</si>
  <si>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</si>
  <si>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</si>
  <si>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</si>
  <si>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</si>
  <si>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</si>
  <si>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</si>
  <si>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</si>
  <si>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</si>
  <si>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</si>
  <si>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</si>
  <si>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</si>
  <si>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</si>
  <si>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</si>
  <si>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</si>
  <si>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</si>
  <si>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</si>
  <si>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</si>
  <si>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</si>
  <si>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</si>
  <si>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</si>
  <si>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</si>
  <si>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</si>
  <si>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</si>
  <si>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</si>
  <si>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</si>
  <si>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</si>
  <si>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</si>
  <si>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</si>
  <si>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</si>
  <si>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</si>
  <si>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</si>
  <si>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</si>
  <si>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</si>
  <si>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</si>
  <si>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</si>
  <si>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</si>
  <si>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</si>
  <si>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</si>
  <si>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</si>
  <si>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</si>
  <si>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</si>
  <si>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</si>
  <si>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</si>
  <si>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</si>
  <si>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</si>
  <si>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</si>
  <si>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</si>
  <si>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</si>
  <si>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</si>
  <si>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</si>
  <si>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</si>
  <si>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</si>
  <si>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</si>
  <si>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</si>
  <si>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</si>
  <si>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</si>
  <si>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</si>
  <si>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</si>
  <si>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</si>
  <si>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</si>
  <si>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</si>
  <si>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</si>
  <si>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</si>
  <si>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</si>
  <si>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</si>
  <si>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</si>
  <si>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</si>
  <si>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</si>
  <si>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</si>
  <si>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</si>
  <si>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</si>
  <si>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</si>
  <si>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</si>
  <si>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</si>
  <si>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</si>
  <si>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</si>
  <si>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</si>
  <si>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</si>
  <si>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</si>
  <si>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</si>
  <si>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</si>
  <si>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</si>
  <si>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</si>
  <si>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</si>
  <si>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</si>
  <si>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</si>
  <si>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</si>
  <si>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</si>
  <si>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</si>
  <si>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</si>
  <si>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</si>
  <si>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</si>
  <si>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</si>
  <si>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</si>
  <si>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</si>
  <si>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</si>
  <si>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</si>
  <si>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</si>
  <si>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</si>
  <si>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</si>
  <si>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</si>
  <si>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</si>
  <si>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</si>
  <si>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</si>
  <si>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</si>
  <si>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</si>
  <si>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</si>
  <si>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</si>
  <si>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</si>
  <si>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</si>
  <si>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</si>
  <si>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</si>
  <si>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</si>
  <si>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</si>
  <si>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</si>
  <si>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</si>
  <si>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</si>
  <si>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</si>
  <si>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</si>
  <si>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</si>
  <si>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</si>
  <si>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</si>
  <si>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</si>
  <si>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</si>
  <si>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</si>
  <si>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</si>
  <si>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</si>
  <si>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</si>
  <si>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</si>
  <si>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</si>
  <si>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</si>
  <si>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</si>
  <si>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</si>
  <si>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</si>
  <si>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</si>
  <si>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</si>
  <si>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</si>
  <si>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</si>
  <si>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</si>
  <si>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</si>
  <si>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</si>
  <si>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</si>
  <si>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</si>
  <si>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</si>
  <si>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</si>
  <si>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</si>
  <si>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</si>
  <si>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</si>
  <si>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</si>
  <si>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</si>
  <si>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</si>
  <si>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</si>
  <si>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</si>
  <si>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</si>
  <si>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</si>
  <si>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</si>
  <si>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</si>
  <si>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</si>
  <si>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</si>
  <si>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</si>
  <si>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</si>
  <si>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</si>
  <si>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</si>
  <si>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</si>
  <si>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</si>
  <si>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</si>
  <si>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</si>
  <si>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</si>
  <si>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</si>
  <si>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</si>
  <si>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</si>
  <si>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</si>
  <si>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</si>
  <si>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</si>
  <si>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</si>
  <si>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</si>
  <si>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</si>
  <si>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</si>
  <si>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</si>
  <si>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</si>
  <si>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</si>
  <si>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</si>
  <si>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</si>
  <si>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</si>
  <si>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</si>
  <si>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</si>
  <si>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</si>
  <si>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</si>
  <si>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</si>
  <si>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</si>
  <si>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</si>
  <si>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</si>
  <si>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</si>
  <si>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</si>
  <si>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</si>
  <si>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</si>
  <si>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</si>
  <si>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</si>
  <si>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</si>
  <si>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</si>
  <si>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</si>
  <si>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</si>
  <si>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</si>
  <si>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</si>
  <si>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</si>
  <si>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</si>
  <si>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</si>
  <si>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</si>
  <si>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</si>
  <si>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</si>
  <si>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</si>
  <si>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</si>
  <si>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</si>
  <si>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</si>
  <si>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</si>
  <si>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</si>
  <si>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</si>
  <si>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</si>
  <si>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</si>
  <si>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</si>
  <si>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</si>
  <si>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</si>
  <si>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</si>
  <si>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</si>
  <si>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</si>
  <si>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</si>
  <si>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</si>
  <si>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</si>
  <si>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</si>
  <si>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</si>
  <si>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</si>
  <si>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</si>
  <si>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</si>
  <si>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</si>
  <si>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</si>
  <si>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</si>
  <si>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</si>
  <si>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</si>
  <si>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</si>
  <si>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</si>
  <si>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</si>
  <si>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</si>
  <si>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</si>
  <si>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</si>
  <si>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</si>
  <si>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</si>
  <si>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</si>
  <si>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</si>
  <si>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</si>
  <si>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</si>
  <si>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</si>
  <si>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</si>
  <si>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</si>
  <si>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</si>
  <si>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</si>
  <si>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</si>
  <si>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</si>
  <si>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</si>
  <si>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</si>
  <si>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</si>
  <si>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</si>
  <si>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</si>
  <si>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</si>
  <si>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</si>
  <si>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</si>
  <si>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</si>
  <si>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</si>
  <si>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</si>
  <si>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</si>
  <si>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</si>
  <si>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</si>
  <si>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</si>
  <si>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</si>
  <si>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</si>
  <si>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</si>
  <si>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</si>
  <si>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</si>
  <si>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</si>
  <si>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</si>
  <si>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</si>
  <si>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</si>
  <si>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</si>
  <si>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</si>
  <si>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</si>
  <si>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</si>
  <si>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</si>
  <si>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</si>
  <si>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</si>
  <si>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</si>
  <si>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</si>
  <si>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</si>
  <si>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</si>
  <si>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</si>
  <si>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</si>
  <si>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</si>
  <si>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</si>
  <si>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</si>
  <si>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</si>
  <si>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</si>
  <si>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</si>
  <si>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</si>
  <si>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</si>
  <si>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</si>
  <si>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</si>
  <si>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</si>
  <si>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</si>
  <si>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</si>
  <si>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</si>
  <si>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</si>
  <si>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</si>
  <si>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</si>
  <si>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</si>
  <si>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</si>
  <si>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</si>
  <si>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</si>
  <si>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</si>
  <si>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</si>
  <si>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</si>
  <si>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</si>
  <si>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</si>
  <si>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</si>
  <si>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</si>
  <si>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</si>
  <si>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</si>
  <si>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</si>
  <si>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</si>
  <si>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</si>
  <si>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</si>
  <si>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</si>
  <si>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</si>
  <si>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</si>
  <si>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</si>
  <si>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</si>
  <si>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</si>
  <si>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</si>
  <si>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</si>
  <si>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</si>
  <si>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</si>
  <si>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</si>
  <si>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</si>
  <si>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</si>
  <si>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</si>
  <si>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</si>
  <si>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</si>
  <si>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</si>
  <si>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</si>
  <si>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</si>
  <si>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</si>
  <si>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</si>
  <si>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</si>
  <si>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</si>
  <si>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</si>
  <si>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</si>
  <si>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</si>
  <si>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</si>
  <si>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</si>
  <si>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</si>
  <si>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</si>
  <si>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</si>
  <si>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</si>
  <si>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</si>
  <si>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</si>
  <si>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</si>
  <si>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</si>
  <si>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</si>
  <si>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</si>
  <si>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</si>
  <si>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</si>
  <si>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</si>
  <si>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</si>
  <si>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</si>
  <si>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</si>
  <si>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</si>
  <si>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</si>
  <si>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</si>
  <si>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</si>
  <si>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</si>
  <si>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</si>
  <si>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</si>
  <si>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</si>
  <si>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</si>
  <si>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</si>
  <si>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</si>
  <si>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</si>
  <si>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</si>
  <si>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</si>
  <si>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</si>
  <si>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</si>
  <si>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</si>
  <si>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</si>
  <si>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</si>
  <si>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</si>
  <si>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</si>
  <si>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</si>
  <si>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</si>
  <si>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</si>
  <si>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</si>
  <si>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</si>
  <si>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</si>
  <si>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</si>
  <si>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</si>
  <si>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</si>
  <si>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</si>
  <si>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</si>
  <si>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</si>
  <si>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</si>
  <si>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</si>
  <si>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</si>
  <si>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</si>
  <si>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</si>
  <si>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</si>
  <si>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</si>
  <si>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</si>
  <si>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</si>
  <si>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</si>
  <si>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</si>
  <si>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</si>
  <si>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</si>
  <si>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</si>
  <si>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</si>
  <si>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</si>
  <si>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</si>
  <si>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</si>
  <si>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</si>
  <si>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</si>
  <si>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</si>
  <si>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</si>
  <si>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</si>
  <si>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</si>
  <si>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</si>
  <si>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</si>
  <si>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</si>
  <si>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</si>
  <si>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</si>
  <si>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</si>
  <si>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</si>
  <si>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</si>
  <si>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</si>
  <si>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</si>
  <si>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</si>
  <si>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</si>
  <si>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</si>
  <si>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</si>
  <si>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</si>
  <si>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</si>
  <si>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</si>
  <si>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</si>
  <si>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</si>
  <si>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</si>
  <si>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</si>
  <si>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</si>
  <si>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</si>
  <si>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</si>
  <si>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</si>
  <si>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</si>
  <si>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</si>
  <si>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</si>
  <si>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</si>
  <si>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</si>
  <si>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</si>
  <si>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</si>
  <si>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</si>
  <si>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</si>
  <si>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</si>
  <si>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</si>
  <si>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</si>
  <si>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</si>
  <si>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</si>
  <si>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</si>
  <si>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</si>
  <si>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</si>
  <si>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</si>
  <si>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</si>
  <si>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</si>
  <si>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</si>
  <si>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</si>
  <si>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</si>
  <si>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</si>
  <si>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</si>
  <si>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</si>
  <si>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</si>
  <si>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</si>
  <si>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</si>
  <si>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</si>
  <si>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</si>
  <si>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</si>
  <si>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</si>
  <si>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</si>
  <si>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</si>
  <si>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</si>
  <si>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</si>
  <si>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</si>
  <si>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</si>
  <si>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</si>
  <si>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</si>
  <si>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</si>
  <si>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</si>
  <si>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</si>
  <si>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</si>
  <si>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</si>
  <si>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</si>
  <si>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</si>
  <si>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</si>
  <si>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</si>
  <si>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</si>
  <si>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</si>
  <si>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</si>
  <si>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</si>
  <si>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</si>
  <si>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</si>
  <si>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</si>
  <si>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</si>
  <si>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</si>
  <si>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</si>
  <si>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</si>
  <si>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</si>
  <si>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</si>
  <si>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</si>
  <si>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</si>
  <si>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</si>
  <si>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</si>
  <si>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</si>
  <si>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</si>
  <si>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</si>
  <si>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</si>
  <si>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</si>
  <si>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</si>
  <si>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</si>
  <si>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</si>
  <si>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</si>
  <si>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</si>
  <si>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</si>
  <si>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</si>
  <si>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</si>
  <si>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</si>
  <si>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</si>
  <si>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</si>
  <si>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</si>
  <si>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</si>
  <si>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</si>
  <si>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</si>
  <si>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</si>
  <si>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</si>
  <si>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</si>
  <si>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</si>
  <si>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</si>
  <si>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</si>
  <si>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</si>
  <si>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</si>
  <si>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</si>
  <si>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</si>
  <si>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</si>
  <si>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</si>
  <si>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</si>
  <si>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</si>
  <si>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</si>
  <si>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</si>
  <si>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</si>
  <si>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</si>
  <si>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</si>
  <si>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</si>
  <si>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</si>
  <si>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</si>
  <si>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</si>
  <si>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</si>
  <si>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</si>
  <si>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</si>
  <si>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</si>
  <si>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</si>
  <si>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</si>
  <si>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</si>
  <si>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</si>
  <si>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</si>
  <si>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</si>
  <si>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</si>
  <si>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</si>
  <si>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</si>
  <si>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</si>
  <si>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</si>
  <si>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</si>
  <si>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</si>
  <si>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</si>
  <si>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</si>
  <si>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</si>
  <si>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</si>
  <si>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</si>
  <si>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</si>
  <si>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</si>
  <si>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</si>
  <si>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</si>
  <si>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</si>
  <si>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</si>
  <si>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</si>
  <si>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</si>
  <si>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</si>
  <si>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</si>
  <si>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</si>
  <si>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</si>
  <si>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</si>
  <si>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</si>
  <si>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</si>
  <si>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</si>
  <si>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</si>
  <si>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</si>
  <si>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</si>
  <si>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</si>
  <si>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</si>
  <si>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</si>
  <si>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</si>
  <si>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</si>
  <si>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</si>
  <si>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</si>
  <si>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</si>
  <si>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</si>
  <si>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</si>
  <si>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</si>
  <si>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</si>
  <si>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</si>
  <si>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</si>
  <si>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</si>
  <si>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</si>
  <si>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</si>
  <si>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</si>
  <si>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</si>
  <si>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</si>
  <si>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</si>
  <si>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</si>
  <si>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</si>
  <si>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</si>
  <si>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</si>
  <si>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</si>
  <si>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</si>
  <si>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</si>
  <si>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</si>
  <si>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</si>
  <si>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</si>
  <si>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</si>
  <si>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</si>
  <si>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</si>
  <si>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</si>
  <si>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</si>
  <si>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</si>
  <si>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</si>
  <si>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</si>
  <si>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</si>
  <si>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</si>
  <si>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</si>
  <si>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</si>
  <si>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</si>
  <si>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</si>
  <si>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</si>
  <si>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</si>
  <si>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</si>
  <si>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</si>
  <si>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</si>
  <si>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</si>
  <si>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</si>
  <si>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</si>
  <si>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</si>
  <si>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</si>
  <si>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</si>
  <si>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</si>
  <si>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</si>
  <si>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</si>
  <si>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</si>
  <si>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</si>
  <si>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</si>
  <si>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</si>
  <si>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</si>
  <si>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</si>
  <si>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</si>
  <si>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</si>
  <si>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</si>
  <si>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</si>
  <si>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</si>
  <si>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</si>
  <si>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</si>
  <si>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</si>
  <si>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</si>
  <si>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</si>
  <si>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</si>
  <si>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</si>
  <si>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</si>
  <si>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</si>
  <si>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</si>
  <si>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</si>
  <si>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</si>
  <si>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</si>
  <si>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</si>
  <si>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</si>
  <si>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</si>
  <si>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</si>
  <si>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</si>
  <si>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</si>
  <si>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</si>
  <si>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</si>
  <si>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</si>
  <si>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</si>
  <si>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</si>
  <si>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</si>
  <si>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</si>
  <si>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</si>
  <si>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</si>
  <si>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</si>
  <si>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</si>
  <si>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</si>
  <si>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</si>
  <si>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</si>
  <si>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</si>
  <si>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</si>
  <si>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</si>
  <si>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</si>
  <si>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</si>
  <si>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</si>
  <si>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</si>
  <si>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</si>
  <si>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</si>
  <si>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</si>
  <si>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</si>
  <si>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</si>
  <si>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</si>
  <si>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</si>
  <si>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</si>
  <si>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</si>
  <si>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</si>
  <si>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</si>
  <si>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</si>
  <si>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</si>
  <si>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</si>
  <si>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</si>
  <si>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</si>
  <si>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</si>
  <si>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</si>
  <si>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</si>
  <si>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</si>
  <si>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</si>
  <si>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</si>
  <si>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</si>
  <si>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</si>
  <si>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</si>
  <si>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</si>
  <si>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</si>
  <si>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</si>
  <si>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</si>
  <si>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</si>
  <si>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</si>
  <si>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</si>
  <si>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</si>
  <si>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</si>
  <si>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</si>
  <si>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</si>
  <si>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</si>
  <si>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</si>
  <si>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</si>
  <si>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</si>
  <si>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</si>
  <si>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</si>
  <si>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</si>
  <si>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</si>
  <si>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</si>
  <si>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</si>
  <si>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</si>
  <si>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</si>
  <si>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</si>
  <si>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</si>
  <si>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</si>
  <si>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</si>
  <si>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</si>
  <si>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</si>
  <si>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</si>
  <si>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</si>
  <si>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</si>
  <si>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</si>
  <si>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</si>
  <si>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</si>
  <si>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</si>
  <si>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</si>
  <si>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</si>
  <si>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</si>
  <si>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</si>
  <si>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</si>
  <si>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</si>
  <si>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</si>
  <si>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</si>
  <si>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</si>
  <si>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</si>
  <si>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</si>
  <si>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</si>
  <si>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</si>
  <si>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</si>
  <si>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</si>
  <si>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</si>
  <si>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</si>
  <si>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</si>
  <si>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</si>
  <si>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</si>
  <si>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</si>
  <si>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</si>
  <si>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</si>
  <si>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</si>
  <si>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</si>
  <si>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</si>
  <si>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</si>
  <si>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</si>
  <si>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</si>
  <si>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</si>
  <si>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</si>
  <si>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</si>
  <si>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</si>
  <si>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</si>
  <si>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</si>
  <si>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</si>
  <si>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</si>
  <si>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</si>
  <si>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</si>
  <si>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</si>
  <si>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</si>
  <si>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</si>
  <si>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</si>
  <si>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</si>
  <si>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</si>
  <si>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</si>
  <si>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</si>
  <si>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</si>
  <si>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</si>
  <si>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</si>
  <si>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</si>
  <si>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</si>
  <si>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</si>
  <si>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</si>
  <si>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</si>
  <si>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</si>
  <si>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</si>
  <si>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</si>
  <si>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</si>
  <si>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</si>
  <si>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</si>
  <si>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</si>
  <si>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</si>
  <si>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</si>
  <si>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</si>
  <si>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</si>
  <si>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</si>
  <si>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</si>
  <si>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</si>
  <si>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</si>
  <si>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</si>
  <si>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</si>
  <si>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</si>
  <si>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</si>
  <si>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</si>
  <si>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</si>
  <si>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</si>
  <si>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</si>
  <si>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</si>
  <si>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</si>
  <si>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</si>
  <si>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</si>
  <si>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</si>
  <si>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</si>
  <si>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</si>
  <si>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</si>
  <si>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</si>
  <si>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</si>
  <si>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</si>
  <si>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</si>
  <si>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</si>
  <si>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</si>
  <si>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</si>
  <si>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</si>
  <si>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</si>
  <si>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</si>
  <si>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</si>
  <si>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</si>
  <si>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</si>
  <si>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</si>
  <si>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</si>
  <si>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</si>
  <si>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</si>
  <si>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</si>
  <si>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</si>
  <si>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</si>
  <si>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</si>
  <si>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</si>
  <si>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</si>
  <si>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</si>
  <si>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</si>
  <si>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</si>
  <si>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</si>
  <si>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</si>
  <si>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</si>
  <si>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</si>
  <si>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</si>
  <si>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</si>
  <si>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</si>
  <si>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</si>
  <si>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</si>
  <si>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</si>
  <si>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</si>
  <si>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</si>
  <si>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</si>
  <si>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</si>
  <si>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</si>
  <si>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</si>
  <si>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</si>
  <si>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</si>
  <si>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</si>
  <si>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</si>
  <si>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</si>
  <si>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</si>
  <si>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</si>
  <si>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</si>
  <si>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</si>
  <si>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</si>
  <si>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</si>
  <si>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</si>
  <si>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</si>
  <si>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</si>
  <si>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</si>
  <si>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</si>
  <si>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</si>
  <si>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</si>
  <si>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</si>
  <si>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</si>
  <si>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</si>
  <si>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</si>
  <si>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</si>
  <si>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</si>
  <si>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</si>
  <si>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</si>
  <si>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</si>
  <si>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</si>
  <si>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</si>
  <si>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</si>
  <si>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</si>
  <si>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</si>
  <si>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</si>
  <si>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</si>
  <si>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</si>
  <si>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</si>
  <si>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</si>
  <si>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</si>
  <si>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</si>
  <si>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</si>
  <si>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</si>
  <si>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</si>
  <si>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</si>
  <si>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</si>
  <si>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</si>
  <si>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</si>
  <si>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</si>
  <si>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</si>
  <si>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</si>
  <si>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</si>
  <si>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</si>
  <si>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</si>
  <si>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</si>
  <si>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</si>
  <si>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</si>
  <si>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</si>
  <si>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</si>
  <si>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</si>
  <si>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</si>
  <si>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</si>
  <si>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</si>
  <si>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</si>
  <si>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</si>
  <si>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</si>
  <si>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</si>
  <si>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</si>
  <si>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</si>
  <si>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</si>
  <si>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</si>
  <si>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</si>
  <si>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</si>
  <si>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</si>
  <si>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</si>
  <si>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</si>
  <si>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</si>
  <si>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</si>
  <si>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</si>
  <si>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</si>
  <si>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</si>
  <si>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</si>
  <si>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</si>
  <si>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</si>
  <si>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</si>
  <si>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</si>
  <si>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</si>
  <si>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</si>
  <si>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</si>
  <si>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</si>
  <si>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</si>
  <si>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</si>
  <si>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</si>
  <si>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</si>
  <si>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</si>
  <si>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</si>
  <si>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</si>
  <si>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</si>
  <si>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</si>
  <si>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</si>
  <si>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</si>
  <si>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</si>
  <si>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</si>
  <si>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</si>
  <si>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</si>
  <si>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</si>
  <si>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</si>
  <si>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</si>
  <si>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</si>
  <si>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</si>
  <si>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</si>
  <si>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</si>
  <si>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</si>
  <si>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</si>
  <si>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</si>
  <si>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</si>
  <si>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</si>
  <si>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</si>
  <si>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</si>
  <si>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</si>
  <si>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</si>
  <si>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</si>
  <si>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</si>
  <si>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</si>
  <si>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</si>
  <si>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</si>
  <si>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</si>
  <si>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</si>
  <si>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</si>
  <si>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</si>
  <si>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</si>
  <si>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</si>
  <si>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</si>
  <si>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</si>
  <si>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</si>
  <si>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</si>
  <si>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</si>
  <si>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</si>
  <si>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</si>
  <si>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</si>
  <si>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</si>
  <si>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</si>
  <si>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</si>
  <si>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</si>
  <si>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</si>
  <si>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</si>
  <si>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</si>
  <si>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</si>
  <si>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</si>
  <si>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</si>
  <si>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</si>
  <si>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</si>
  <si>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</si>
  <si>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</si>
  <si>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</si>
  <si>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</si>
  <si>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</si>
  <si>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</si>
  <si>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</si>
  <si>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</si>
  <si>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</si>
  <si>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</si>
  <si>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</si>
  <si>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</si>
  <si>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</si>
  <si>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</si>
  <si>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</si>
  <si>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</si>
  <si>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</si>
  <si>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</si>
  <si>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</si>
  <si>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</si>
  <si>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</si>
  <si>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</si>
  <si>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</si>
  <si>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</si>
  <si>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</si>
  <si>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</si>
  <si>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</si>
  <si>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</si>
  <si>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</si>
  <si>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</si>
  <si>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</si>
  <si>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</si>
  <si>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</si>
  <si>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</si>
  <si>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</si>
  <si>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</si>
  <si>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</si>
  <si>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</si>
  <si>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</si>
  <si>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</si>
  <si>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</si>
  <si>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</si>
  <si>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</si>
  <si>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</si>
  <si>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</si>
  <si>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</si>
  <si>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</si>
  <si>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</si>
  <si>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</si>
  <si>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</si>
  <si>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</si>
  <si>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</si>
  <si>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</si>
  <si>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</si>
  <si>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</si>
  <si>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</si>
  <si>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</si>
  <si>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</si>
  <si>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</si>
  <si>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</si>
  <si>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</si>
  <si>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</si>
  <si>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</si>
  <si>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</si>
  <si>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</si>
  <si>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</si>
  <si>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</si>
  <si>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</si>
  <si>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</si>
  <si>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</si>
  <si>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</si>
  <si>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</si>
  <si>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</si>
  <si>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</si>
  <si>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</si>
  <si>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</si>
  <si>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</si>
  <si>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</si>
  <si>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</si>
  <si>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</si>
  <si>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</si>
  <si>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</si>
  <si>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</si>
  <si>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</si>
  <si>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</si>
  <si>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</si>
  <si>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</si>
  <si>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</si>
  <si>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</si>
  <si>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</si>
  <si>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</si>
  <si>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</si>
  <si>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</si>
  <si>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</si>
  <si>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</si>
  <si>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</si>
  <si>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</si>
  <si>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</si>
  <si>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</si>
  <si>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</si>
  <si>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</si>
  <si>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</si>
  <si>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</si>
  <si>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</si>
  <si>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</si>
  <si>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</si>
  <si>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</si>
  <si>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</si>
  <si>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</si>
  <si>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</si>
  <si>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</si>
  <si>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</si>
  <si>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</si>
  <si>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</si>
  <si>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</si>
  <si>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</si>
  <si>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</si>
  <si>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</si>
  <si>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</si>
  <si>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</si>
  <si>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</si>
  <si>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</si>
  <si>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</si>
  <si>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</si>
  <si>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</si>
  <si>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</si>
  <si>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</si>
  <si>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</si>
  <si>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</si>
  <si>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</si>
  <si>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</si>
  <si>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</si>
  <si>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</si>
  <si>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</si>
  <si>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</si>
  <si>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</si>
  <si>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</si>
  <si>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</si>
  <si>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</si>
  <si>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</si>
  <si>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</si>
  <si>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</si>
  <si>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</si>
  <si>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</si>
  <si>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</si>
  <si>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</si>
  <si>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</si>
  <si>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</si>
  <si>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</si>
  <si>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</si>
  <si>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</si>
  <si>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</si>
  <si>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</si>
  <si>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</si>
  <si>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</si>
  <si>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</si>
  <si>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</si>
  <si>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</si>
  <si>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</si>
  <si>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</si>
  <si>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</si>
  <si>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</si>
  <si>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</si>
  <si>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</si>
  <si>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</si>
  <si>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</si>
  <si>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</si>
  <si>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</si>
  <si>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</si>
  <si>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</si>
  <si>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</si>
  <si>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</si>
  <si>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</si>
  <si>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</si>
  <si>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</si>
  <si>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</si>
  <si>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</si>
  <si>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</si>
  <si>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</si>
  <si>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</si>
  <si>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</si>
  <si>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</si>
  <si>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</si>
  <si>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</si>
  <si>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</si>
  <si>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</si>
  <si>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</si>
  <si>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</si>
  <si>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</si>
  <si>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</si>
  <si>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</si>
  <si>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</si>
  <si>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</si>
  <si>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</si>
  <si>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</si>
  <si>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</si>
  <si>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</si>
  <si>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</si>
  <si>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</si>
  <si>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</si>
  <si>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</si>
  <si>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</si>
  <si>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</si>
  <si>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</si>
  <si>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</si>
  <si>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</si>
  <si>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</si>
  <si>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</si>
  <si>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</si>
  <si>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</si>
  <si>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</si>
  <si>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</si>
  <si>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</si>
  <si>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</si>
  <si>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</si>
  <si>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</si>
  <si>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</si>
  <si>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</si>
  <si>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</si>
  <si>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</si>
  <si>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</si>
  <si>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</si>
  <si>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</si>
  <si>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</si>
  <si>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</si>
  <si>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</si>
  <si>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</si>
  <si>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</si>
  <si>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</si>
  <si>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</si>
  <si>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</si>
  <si>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</si>
  <si>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</si>
  <si>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</si>
  <si>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</si>
  <si>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</si>
  <si>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</si>
  <si>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</si>
  <si>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</si>
  <si>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</si>
  <si>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</si>
  <si>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</si>
  <si>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</si>
  <si>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</si>
  <si>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</si>
  <si>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</si>
  <si>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</si>
  <si>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</si>
  <si>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</si>
  <si>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</si>
  <si>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</si>
  <si>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</si>
  <si>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</si>
  <si>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</si>
  <si>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</si>
  <si>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</si>
  <si>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</si>
  <si>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</si>
  <si>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</si>
  <si>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</si>
  <si>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</si>
  <si>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</si>
  <si>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</si>
  <si>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</si>
  <si>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</si>
  <si>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</si>
  <si>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</si>
  <si>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</si>
  <si>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</si>
  <si>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</si>
  <si>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</si>
  <si>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</si>
  <si>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</si>
  <si>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</si>
  <si>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</si>
  <si>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</si>
  <si>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</si>
  <si>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</si>
  <si>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</si>
  <si>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</si>
  <si>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</si>
  <si>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</si>
  <si>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</si>
  <si>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</si>
  <si>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</si>
  <si>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</si>
  <si>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</si>
  <si>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</si>
  <si>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</si>
  <si>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</si>
  <si>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</si>
  <si>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</si>
  <si>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</si>
  <si>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</si>
  <si>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</si>
  <si>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</si>
  <si>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</si>
  <si>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</si>
  <si>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</si>
  <si>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</si>
  <si>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</si>
  <si>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</si>
  <si>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</si>
  <si>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</si>
  <si>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</si>
  <si>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</si>
  <si>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</si>
  <si>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</si>
  <si>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</si>
  <si>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</si>
  <si>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</si>
  <si>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</si>
  <si>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</si>
  <si>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</si>
  <si>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</si>
  <si>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</si>
  <si>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</si>
  <si>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</si>
  <si>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</si>
  <si>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</si>
  <si>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</si>
  <si>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</si>
  <si>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</si>
  <si>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</si>
  <si>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</si>
  <si>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</si>
  <si>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</si>
  <si>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</si>
  <si>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</si>
  <si>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</si>
  <si>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</si>
  <si>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</si>
  <si>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</si>
  <si>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</si>
  <si>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</si>
  <si>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</si>
  <si>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</si>
  <si>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</si>
  <si>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</si>
  <si>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</si>
  <si>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</si>
  <si>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</si>
  <si>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</si>
  <si>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</si>
  <si>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</si>
  <si>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</si>
  <si>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</si>
  <si>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</si>
  <si>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</si>
  <si>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</si>
  <si>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</si>
  <si>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</si>
  <si>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</si>
  <si>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</si>
  <si>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</si>
  <si>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</si>
  <si>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</si>
  <si>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</si>
  <si>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</si>
  <si>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</si>
  <si>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</si>
  <si>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</si>
  <si>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</si>
  <si>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</si>
  <si>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</si>
  <si>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</si>
  <si>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</si>
  <si>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</si>
  <si>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</si>
  <si>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</si>
  <si>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</si>
  <si>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</si>
  <si>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</si>
  <si>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</si>
  <si>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</si>
  <si>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</si>
  <si>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</si>
  <si>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</si>
  <si>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</si>
  <si>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</si>
  <si>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</si>
  <si>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</si>
  <si>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</si>
  <si>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</si>
  <si>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</si>
  <si>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</si>
  <si>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</si>
  <si>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</si>
  <si>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</si>
  <si>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</si>
  <si>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</si>
  <si>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</si>
  <si>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</si>
  <si>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</si>
  <si>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</si>
  <si>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</si>
  <si>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</si>
  <si>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</si>
  <si>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</si>
  <si>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</si>
  <si>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</si>
  <si>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</si>
  <si>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</si>
  <si>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</si>
  <si>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</si>
  <si>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</si>
  <si>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</si>
  <si>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</si>
  <si>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</si>
  <si>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</si>
  <si>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</si>
  <si>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</si>
  <si>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</si>
  <si>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</si>
  <si>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</si>
  <si>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</si>
  <si>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</si>
  <si>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</si>
  <si>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</si>
  <si>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</si>
  <si>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</si>
  <si>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</si>
  <si>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</si>
  <si>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</si>
  <si>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</si>
  <si>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</si>
  <si>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</si>
  <si>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</si>
  <si>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</si>
  <si>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</si>
  <si>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</si>
  <si>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</si>
  <si>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</si>
  <si>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</si>
  <si>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</si>
  <si>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</si>
  <si>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</si>
  <si>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</si>
  <si>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</si>
  <si>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</si>
  <si>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</si>
  <si>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</si>
  <si>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</si>
  <si>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</si>
  <si>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</si>
  <si>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</si>
  <si>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</si>
  <si>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</si>
  <si>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</si>
  <si>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</si>
  <si>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</si>
  <si>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</si>
  <si>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</si>
  <si>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</si>
  <si>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</si>
  <si>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</si>
  <si>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</si>
  <si>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</si>
  <si>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</si>
  <si>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</si>
  <si>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</si>
  <si>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</si>
  <si>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</si>
  <si>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</si>
  <si>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</si>
  <si>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</si>
  <si>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</si>
  <si>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</si>
  <si>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</si>
  <si>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</si>
  <si>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</si>
  <si>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</si>
  <si>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</si>
  <si>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</si>
  <si>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</si>
  <si>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</si>
  <si>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</si>
  <si>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</si>
  <si>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</si>
  <si>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</si>
  <si>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</si>
  <si>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</si>
  <si>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</si>
  <si>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</si>
  <si>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</si>
  <si>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</si>
  <si>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</si>
  <si>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</si>
  <si>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</si>
  <si>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</si>
  <si>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</si>
  <si>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</si>
  <si>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</si>
  <si>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</si>
  <si>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</si>
  <si>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</si>
  <si>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</si>
  <si>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</si>
  <si>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</si>
  <si>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</si>
  <si>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</si>
  <si>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</si>
  <si>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</si>
  <si>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</si>
  <si>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</si>
  <si>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</si>
  <si>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</si>
  <si>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</si>
  <si>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</si>
  <si>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</si>
  <si>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</si>
  <si>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</si>
  <si>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</si>
  <si>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</si>
  <si>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</si>
  <si>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</si>
  <si>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</si>
  <si>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</si>
  <si>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</si>
  <si>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</si>
  <si>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</si>
  <si>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</si>
  <si>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</si>
  <si>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</si>
  <si>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</si>
  <si>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</si>
  <si>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</si>
  <si>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</si>
  <si>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</si>
  <si>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</si>
  <si>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</si>
  <si>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</si>
  <si>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</si>
  <si>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</si>
  <si>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</si>
  <si>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</si>
  <si>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</si>
  <si>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</si>
  <si>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</si>
  <si>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</si>
  <si>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</si>
  <si>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</si>
  <si>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</si>
  <si>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</si>
  <si>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</si>
  <si>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</si>
  <si>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</si>
  <si>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</si>
  <si>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</si>
  <si>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</si>
  <si>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</si>
  <si>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</si>
  <si>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</si>
  <si>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</si>
  <si>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</si>
  <si>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</si>
  <si>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</si>
  <si>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</si>
  <si>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</si>
  <si>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</si>
  <si>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</si>
  <si>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</si>
  <si>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</si>
  <si>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</si>
  <si>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</si>
  <si>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</si>
  <si>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</si>
  <si>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</si>
  <si>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</si>
  <si>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</si>
  <si>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</si>
  <si>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</si>
  <si>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</si>
  <si>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</si>
  <si>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</si>
  <si>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</si>
  <si>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</si>
  <si>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</si>
  <si>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</si>
  <si>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</si>
  <si>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</si>
  <si>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</si>
  <si>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</si>
  <si>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</si>
  <si>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</si>
  <si>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</si>
  <si>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</si>
  <si>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</si>
  <si>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</si>
  <si>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</si>
  <si>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</si>
  <si>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</si>
  <si>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</si>
  <si>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</si>
  <si>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</si>
  <si>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</si>
  <si>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</si>
  <si>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</si>
  <si>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</si>
  <si>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</si>
  <si>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</si>
  <si>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</si>
  <si>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</si>
  <si>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</si>
  <si>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</si>
  <si>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</si>
  <si>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</si>
  <si>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</si>
  <si>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</si>
  <si>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</si>
  <si>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</si>
  <si>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</si>
  <si>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</si>
  <si>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</si>
  <si>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</si>
  <si>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</si>
  <si>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</si>
  <si>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</si>
  <si>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</si>
  <si>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</si>
  <si>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</si>
  <si>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</si>
  <si>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</si>
  <si>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</si>
  <si>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</si>
  <si>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</si>
  <si>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</si>
  <si>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</si>
  <si>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</si>
  <si>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</si>
  <si>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</si>
  <si>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</si>
  <si>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</si>
  <si>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</si>
  <si>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</si>
  <si>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</si>
  <si>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</si>
  <si>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</si>
  <si>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</si>
  <si>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</si>
  <si>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</si>
  <si>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</si>
  <si>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</si>
  <si>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</si>
  <si>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</si>
  <si>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</si>
  <si>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</si>
  <si>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</si>
  <si>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</si>
  <si>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</si>
  <si>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</si>
  <si>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</si>
  <si>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</si>
  <si>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</si>
  <si>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</si>
  <si>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</si>
  <si>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</si>
  <si>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</si>
  <si>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</si>
  <si>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</si>
  <si>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</si>
  <si>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</si>
  <si>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</si>
  <si>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</si>
  <si>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</si>
  <si>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</si>
  <si>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</si>
  <si>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</si>
  <si>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</si>
  <si>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</si>
  <si>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</si>
  <si>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</si>
  <si>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</si>
  <si>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</si>
  <si>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</si>
  <si>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</si>
  <si>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</si>
  <si>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</si>
  <si>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</si>
  <si>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</si>
  <si>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</si>
  <si>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</si>
  <si>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</si>
  <si>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</si>
  <si>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</si>
  <si>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</si>
  <si>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</si>
  <si>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</si>
  <si>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</si>
  <si>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</si>
  <si>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</si>
  <si>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</si>
  <si>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</si>
  <si>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</si>
  <si>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</si>
  <si>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</si>
  <si>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</si>
  <si>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</si>
  <si>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</si>
  <si>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</si>
  <si>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</si>
  <si>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</si>
  <si>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</si>
  <si>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</si>
  <si>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</si>
  <si>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</si>
  <si>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</si>
  <si>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</si>
  <si>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</si>
  <si>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</si>
  <si>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</si>
  <si>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</si>
  <si>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</si>
  <si>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</si>
  <si>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</si>
  <si>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</si>
  <si>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</si>
  <si>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</si>
  <si>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</si>
  <si>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</si>
  <si>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</si>
  <si>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</si>
  <si>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</si>
  <si>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</si>
  <si>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</si>
  <si>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</si>
  <si>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</si>
  <si>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</si>
  <si>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</si>
  <si>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</si>
  <si>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</si>
  <si>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</si>
  <si>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</si>
  <si>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</si>
  <si>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</si>
  <si>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</si>
  <si>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</si>
  <si>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</si>
  <si>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</si>
  <si>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</si>
  <si>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</si>
  <si>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</si>
  <si>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</si>
  <si>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</si>
  <si>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</si>
  <si>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</si>
  <si>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</si>
  <si>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</si>
  <si>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</si>
  <si>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</si>
  <si>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</si>
  <si>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</si>
  <si>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</si>
  <si>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</si>
  <si>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</si>
  <si>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</si>
  <si>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</si>
  <si>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</si>
  <si>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</si>
  <si>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</si>
  <si>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</si>
  <si>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</si>
  <si>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</si>
  <si>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</si>
  <si>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</si>
  <si>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</si>
  <si>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</si>
  <si>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</si>
  <si>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</si>
  <si>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</si>
  <si>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</si>
  <si>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</si>
  <si>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</si>
  <si>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</si>
  <si>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</si>
  <si>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</si>
  <si>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</si>
  <si>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</si>
  <si>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</si>
  <si>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</si>
  <si>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</si>
  <si>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</si>
  <si>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</si>
  <si>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</si>
  <si>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</si>
  <si>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</si>
  <si>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</si>
  <si>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</si>
  <si>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</si>
  <si>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</si>
  <si>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</si>
  <si>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</si>
  <si>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</si>
  <si>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</si>
  <si>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</si>
  <si>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</si>
  <si>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</si>
  <si>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</si>
  <si>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</si>
  <si>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</si>
  <si>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</si>
  <si>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</si>
  <si>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</si>
  <si>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</si>
  <si>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</si>
  <si>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</si>
  <si>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</si>
  <si>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</si>
  <si>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</si>
  <si>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</si>
  <si>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</si>
  <si>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</si>
  <si>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</si>
  <si>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</si>
  <si>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</si>
  <si>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</si>
  <si>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</si>
  <si>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</si>
  <si>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</si>
  <si>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</si>
  <si>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</si>
  <si>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</si>
  <si>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</si>
  <si>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</si>
  <si>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</si>
  <si>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</si>
  <si>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</si>
  <si>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</si>
  <si>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</si>
  <si>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</si>
  <si>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</si>
  <si>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</si>
  <si>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</si>
  <si>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</si>
  <si>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</si>
  <si>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</si>
  <si>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</si>
  <si>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</si>
  <si>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</si>
  <si>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</si>
  <si>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</si>
  <si>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</si>
  <si>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</si>
  <si>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</si>
  <si>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</si>
  <si>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</si>
  <si>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</si>
  <si>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</si>
  <si>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</si>
  <si>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</si>
  <si>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</si>
  <si>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</si>
  <si>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</si>
  <si>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</si>
  <si>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</si>
  <si>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</si>
  <si>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</si>
  <si>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</si>
  <si>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</si>
  <si>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</si>
  <si>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</si>
  <si>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</si>
  <si>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</si>
  <si>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</si>
  <si>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</si>
  <si>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</si>
  <si>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</si>
  <si>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</si>
  <si>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</si>
  <si>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</si>
  <si>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</si>
  <si>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</si>
  <si>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</si>
  <si>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</si>
  <si>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</si>
  <si>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</si>
  <si>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</si>
  <si>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</si>
  <si>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</si>
  <si>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</si>
  <si>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</si>
  <si>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</si>
  <si>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</si>
  <si>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</si>
  <si>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</si>
  <si>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</si>
  <si>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</si>
  <si>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</si>
  <si>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</si>
  <si>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</si>
  <si>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</si>
  <si>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</si>
  <si>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</si>
  <si>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</si>
  <si>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</si>
  <si>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</si>
  <si>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</si>
  <si>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</si>
  <si>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</si>
  <si>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</si>
  <si>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</si>
  <si>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</si>
  <si>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</si>
  <si>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</si>
  <si>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</si>
  <si>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</si>
  <si>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</si>
  <si>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</si>
  <si>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</si>
  <si>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</si>
  <si>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</si>
  <si>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</si>
  <si>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</si>
  <si>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</si>
  <si>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</si>
  <si>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</si>
  <si>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</si>
  <si>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</si>
  <si>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</si>
  <si>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</si>
  <si>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</si>
  <si>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</si>
  <si>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</si>
  <si>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</si>
  <si>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</si>
  <si>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</si>
  <si>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</si>
  <si>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</si>
  <si>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</si>
  <si>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</si>
  <si>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</si>
  <si>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</si>
  <si>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</si>
  <si>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</si>
  <si>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</si>
  <si>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</si>
  <si>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</si>
  <si>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</si>
  <si>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</si>
  <si>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</si>
  <si>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</si>
  <si>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</si>
  <si>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</si>
  <si>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</si>
  <si>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</si>
  <si>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</si>
  <si>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</si>
  <si>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</si>
  <si>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</si>
  <si>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</si>
  <si>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</si>
  <si>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</si>
  <si>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</si>
  <si>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</si>
  <si>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</si>
  <si>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</si>
  <si>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</si>
  <si>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</si>
  <si>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</si>
  <si>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</si>
  <si>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</si>
  <si>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</si>
  <si>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</si>
  <si>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</si>
  <si>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</si>
  <si>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</si>
  <si>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</si>
  <si>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</si>
  <si>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</si>
  <si>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</si>
  <si>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</si>
  <si>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</si>
  <si>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</si>
  <si>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</si>
  <si>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</si>
  <si>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</si>
  <si>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</si>
  <si>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</si>
  <si>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</si>
  <si>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</si>
  <si>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</si>
  <si>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</si>
  <si>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</si>
  <si>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</si>
  <si>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</si>
  <si>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</si>
  <si>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</si>
  <si>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</si>
  <si>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</si>
  <si>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</si>
  <si>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</si>
  <si>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</si>
  <si>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</si>
  <si>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</si>
  <si>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</si>
  <si>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</si>
  <si>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</si>
  <si>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</si>
  <si>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</si>
  <si>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</si>
  <si>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</si>
  <si>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</si>
  <si>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</si>
  <si>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</si>
  <si>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</si>
  <si>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</si>
  <si>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</si>
  <si>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</si>
  <si>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</si>
  <si>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</si>
  <si>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</si>
  <si>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</si>
  <si>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</si>
  <si>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</si>
  <si>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</si>
  <si>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</si>
  <si>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</si>
  <si>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</si>
  <si>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</si>
  <si>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</si>
  <si>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</si>
  <si>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</si>
  <si>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</si>
  <si>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</si>
  <si>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</si>
  <si>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</si>
  <si>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</si>
  <si>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</si>
  <si>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</si>
  <si>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</si>
  <si>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</si>
  <si>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</si>
  <si>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</si>
  <si>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</si>
  <si>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</si>
  <si>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</si>
  <si>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</si>
  <si>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</si>
  <si>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</si>
  <si>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</si>
  <si>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</si>
  <si>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</si>
  <si>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</si>
  <si>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</si>
  <si>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</si>
  <si>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</si>
  <si>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</si>
  <si>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</si>
  <si>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</si>
  <si>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</si>
  <si>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</si>
  <si>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</si>
  <si>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</si>
  <si>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</si>
  <si>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</si>
  <si>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</si>
  <si>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</si>
  <si>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</si>
  <si>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</si>
  <si>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</si>
  <si>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</si>
  <si>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</si>
  <si>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</si>
  <si>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</si>
  <si>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</si>
  <si>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</si>
  <si>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</si>
  <si>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</si>
  <si>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</si>
  <si>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</si>
  <si>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</si>
  <si>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</si>
  <si>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</si>
  <si>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</si>
  <si>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</si>
  <si>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</si>
  <si>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</si>
  <si>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</si>
  <si>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</si>
  <si>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</si>
  <si>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</si>
  <si>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</si>
  <si>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</si>
  <si>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</si>
  <si>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</si>
  <si>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</si>
  <si>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</si>
  <si>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</si>
  <si>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</si>
  <si>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</si>
  <si>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</si>
  <si>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</si>
  <si>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</si>
  <si>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</si>
  <si>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</si>
  <si>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</si>
  <si>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</si>
  <si>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</si>
  <si>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</si>
  <si>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</si>
  <si>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</si>
  <si>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</si>
  <si>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</si>
  <si>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</si>
  <si>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</si>
  <si>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</si>
  <si>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</si>
  <si>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</si>
  <si>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</si>
  <si>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</si>
  <si>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</si>
  <si>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</si>
  <si>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</si>
  <si>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</si>
  <si>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</si>
  <si>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</si>
  <si>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</si>
  <si>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</si>
  <si>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</si>
  <si>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</si>
  <si>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</si>
  <si>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</si>
  <si>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</si>
  <si>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</si>
  <si>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</si>
  <si>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</si>
  <si>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</si>
  <si>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</si>
  <si>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</si>
  <si>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</si>
  <si>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</si>
  <si>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</si>
  <si>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</si>
  <si>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</si>
  <si>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</si>
  <si>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</si>
  <si>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</si>
  <si>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</si>
  <si>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</si>
  <si>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</si>
  <si>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</si>
  <si>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</si>
  <si>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</si>
  <si>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</si>
  <si>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</si>
  <si>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</si>
  <si>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</si>
  <si>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</si>
  <si>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</si>
  <si>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</si>
  <si>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</si>
  <si>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</si>
  <si>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</si>
  <si>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</si>
  <si>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</si>
  <si>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</si>
  <si>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</si>
  <si>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</si>
  <si>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</si>
  <si>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</si>
  <si>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</si>
  <si>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</si>
  <si>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</si>
  <si>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</si>
  <si>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</si>
  <si>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</si>
  <si>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</si>
  <si>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</si>
  <si>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</si>
  <si>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</si>
  <si>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</si>
  <si>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</si>
  <si>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</si>
  <si>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</si>
  <si>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</si>
  <si>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</si>
  <si>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</si>
  <si>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</si>
  <si>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</si>
  <si>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</si>
  <si>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</si>
  <si>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</si>
  <si>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</si>
  <si>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</si>
  <si>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</si>
  <si>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</si>
  <si>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</si>
  <si>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</si>
  <si>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</si>
  <si>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</si>
  <si>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</si>
  <si>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</si>
  <si>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</si>
  <si>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</si>
  <si>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</si>
  <si>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</si>
  <si>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</si>
  <si>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</si>
  <si>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</si>
  <si>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</si>
  <si>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</si>
  <si>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</si>
  <si>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</si>
  <si>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</si>
  <si>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</si>
  <si>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</si>
  <si>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</si>
  <si>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</si>
  <si>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</si>
  <si>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</si>
  <si>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</si>
  <si>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</si>
  <si>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</si>
  <si>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</si>
  <si>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</si>
  <si>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</si>
  <si>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</si>
  <si>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</si>
  <si>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</si>
  <si>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</si>
  <si>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</si>
  <si>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</si>
  <si>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</si>
  <si>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</si>
  <si>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</si>
  <si>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</si>
  <si>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</si>
  <si>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</si>
  <si>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</si>
  <si>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</si>
  <si>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</si>
  <si>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</si>
  <si>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</si>
  <si>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</si>
  <si>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</si>
  <si>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</si>
  <si>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</si>
  <si>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</si>
  <si>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</si>
  <si>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</si>
  <si>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</si>
  <si>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</si>
  <si>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</si>
  <si>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</si>
  <si>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</si>
  <si>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</si>
  <si>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</si>
  <si>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</si>
  <si>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</si>
  <si>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</si>
  <si>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</si>
  <si>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</si>
  <si>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</si>
  <si>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</si>
  <si>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</si>
  <si>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</si>
  <si>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</si>
  <si>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</si>
  <si>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</si>
  <si>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</si>
  <si>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</si>
  <si>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</si>
  <si>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</si>
  <si>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</si>
  <si>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</si>
  <si>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</si>
  <si>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</si>
  <si>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</si>
  <si>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</si>
  <si>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</si>
  <si>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</si>
  <si>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</si>
  <si>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</si>
  <si>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</si>
  <si>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</si>
  <si>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</si>
  <si>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</si>
  <si>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</si>
  <si>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</si>
  <si>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</si>
  <si>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</si>
  <si>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</si>
  <si>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</si>
  <si>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</si>
  <si>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</si>
  <si>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</si>
  <si>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</si>
  <si>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</si>
  <si>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</si>
  <si>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</si>
  <si>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</si>
  <si>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</si>
  <si>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</si>
  <si>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</si>
  <si>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</si>
  <si>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</si>
  <si>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</si>
  <si>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</si>
  <si>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</si>
  <si>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</si>
  <si>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</si>
  <si>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</si>
  <si>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</si>
  <si>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</si>
  <si>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</si>
  <si>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</si>
  <si>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</si>
  <si>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</si>
  <si>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</si>
  <si>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</si>
  <si>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</si>
  <si>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</si>
  <si>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</si>
  <si>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</si>
  <si>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</si>
  <si>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</si>
  <si>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</si>
  <si>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</si>
  <si>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</si>
  <si>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</si>
  <si>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</si>
  <si>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</si>
  <si>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</si>
  <si>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</si>
  <si>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</si>
  <si>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</si>
  <si>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</si>
  <si>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</si>
  <si>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</si>
  <si>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</si>
  <si>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</si>
  <si>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</si>
  <si>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</si>
  <si>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</si>
  <si>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</si>
  <si>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</si>
  <si>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</si>
  <si>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</si>
  <si>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</si>
  <si>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</si>
  <si>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</si>
  <si>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</si>
  <si>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</si>
  <si>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</si>
  <si>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</si>
  <si>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</si>
  <si>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</si>
  <si>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</si>
  <si>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</si>
  <si>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</si>
  <si>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</si>
  <si>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</si>
  <si>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</si>
  <si>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</si>
  <si>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</si>
  <si>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</si>
  <si>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</si>
  <si>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</si>
  <si>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</si>
  <si>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</si>
  <si>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</si>
  <si>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</si>
  <si>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</si>
  <si>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</si>
  <si>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</si>
  <si>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</si>
  <si>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</si>
  <si>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</si>
  <si>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</si>
  <si>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</si>
  <si>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</si>
  <si>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</si>
  <si>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</si>
  <si>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</si>
  <si>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</si>
  <si>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</si>
  <si>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</si>
  <si>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</si>
  <si>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</si>
  <si>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</si>
  <si>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</si>
  <si>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</si>
  <si>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</si>
  <si>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</si>
  <si>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</si>
  <si>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</si>
  <si>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</si>
  <si>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</si>
  <si>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</si>
  <si>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</si>
  <si>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</si>
  <si>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</si>
  <si>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</si>
  <si>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</si>
  <si>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</si>
  <si>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</si>
  <si>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</si>
  <si>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</si>
  <si>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</si>
  <si>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</si>
  <si>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</si>
  <si>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</si>
  <si>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</si>
  <si>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</si>
  <si>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</si>
  <si>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</si>
  <si>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</si>
  <si>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</si>
  <si>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</si>
  <si>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</si>
  <si>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</si>
  <si>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</si>
  <si>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</si>
  <si>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</si>
  <si>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</si>
  <si>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</si>
  <si>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</si>
  <si>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</si>
  <si>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</si>
  <si>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</si>
  <si>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</si>
  <si>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</si>
  <si>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</si>
  <si>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</si>
  <si>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</si>
  <si>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</si>
  <si>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</si>
  <si>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</si>
  <si>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</si>
  <si>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</si>
  <si>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</si>
  <si>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</si>
  <si>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</si>
  <si>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</si>
  <si>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</si>
  <si>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</si>
  <si>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</si>
  <si>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</si>
  <si>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</si>
  <si>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</si>
  <si>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</si>
  <si>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</si>
  <si>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</si>
  <si>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</si>
  <si>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</si>
  <si>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</si>
  <si>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</si>
  <si>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</si>
  <si>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</si>
  <si>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</si>
  <si>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</si>
  <si>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</si>
  <si>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</si>
  <si>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</si>
  <si>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</si>
  <si>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</si>
  <si>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</si>
  <si>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</si>
  <si>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</si>
  <si>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</si>
  <si>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</si>
  <si>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</si>
  <si>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</si>
  <si>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</si>
  <si>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</si>
  <si>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</si>
  <si>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</si>
  <si>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</si>
  <si>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</si>
  <si>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</si>
  <si>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</si>
  <si>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</si>
  <si>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</si>
  <si>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</si>
  <si>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</si>
  <si>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</si>
  <si>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</si>
  <si>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</si>
  <si>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</si>
  <si>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</si>
  <si>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</si>
  <si>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</si>
  <si>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</si>
  <si>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</si>
  <si>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</si>
  <si>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</si>
  <si>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</si>
  <si>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</si>
  <si>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</si>
  <si>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</si>
  <si>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</si>
  <si>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</si>
  <si>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</si>
  <si>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</si>
  <si>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</si>
  <si>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</si>
  <si>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</si>
  <si>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</si>
  <si>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</si>
  <si>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</si>
  <si>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</si>
  <si>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</si>
  <si>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</si>
  <si>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</si>
  <si>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</si>
  <si>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</si>
  <si>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</si>
  <si>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</si>
  <si>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</si>
  <si>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</si>
  <si>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</si>
  <si>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</si>
  <si>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</si>
  <si>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</si>
  <si>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</si>
  <si>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</si>
  <si>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</si>
  <si>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</si>
  <si>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</si>
  <si>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</si>
  <si>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</si>
  <si>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</si>
  <si>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</si>
  <si>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</si>
  <si>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</si>
  <si>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</si>
  <si>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</si>
  <si>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</si>
  <si>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</si>
  <si>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</si>
  <si>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</si>
  <si>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</si>
  <si>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</si>
  <si>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</si>
  <si>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</si>
  <si>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</si>
  <si>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</si>
  <si>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</si>
  <si>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</si>
  <si>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</si>
  <si>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</si>
  <si>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</si>
  <si>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</si>
  <si>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</si>
  <si>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</si>
  <si>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</si>
  <si>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</si>
  <si>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</si>
  <si>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</si>
  <si>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</si>
  <si>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</si>
  <si>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</si>
  <si>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</si>
  <si>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</si>
  <si>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</si>
  <si>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</si>
  <si>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</si>
  <si>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</si>
  <si>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</si>
  <si>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</si>
  <si>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</si>
  <si>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</si>
  <si>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</si>
  <si>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</si>
  <si>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</si>
  <si>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</si>
  <si>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</si>
  <si>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</si>
  <si>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</si>
  <si>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</si>
  <si>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</si>
  <si>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</si>
  <si>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</si>
  <si>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</si>
  <si>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</si>
  <si>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</si>
  <si>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</si>
  <si>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</si>
  <si>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</si>
  <si>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</si>
  <si>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</si>
  <si>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</si>
  <si>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</si>
  <si>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</si>
  <si>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</si>
  <si>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</si>
  <si>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</si>
  <si>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</si>
  <si>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</si>
  <si>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</si>
  <si>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</si>
  <si>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</si>
  <si>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</si>
  <si>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</si>
  <si>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</si>
  <si>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</si>
  <si>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</si>
  <si>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</si>
  <si>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</si>
  <si>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</si>
  <si>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</si>
  <si>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</si>
  <si>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</si>
  <si>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</si>
  <si>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</si>
  <si>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</si>
  <si>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</si>
  <si>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</si>
  <si>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</si>
  <si>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</si>
  <si>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</si>
  <si>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</si>
  <si>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</si>
  <si>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</si>
  <si>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</si>
  <si>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</si>
  <si>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</si>
  <si>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</si>
  <si>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</si>
  <si>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</si>
  <si>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</si>
  <si>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</si>
  <si>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</si>
  <si>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</si>
  <si>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</si>
  <si>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</si>
  <si>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</si>
  <si>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</si>
  <si>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</si>
  <si>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</si>
  <si>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</si>
  <si>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</si>
  <si>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</si>
  <si>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</si>
  <si>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</si>
  <si>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</si>
  <si>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</si>
  <si>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</si>
  <si>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</si>
  <si>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</si>
  <si>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</si>
  <si>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</si>
  <si>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</si>
  <si>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</si>
  <si>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</si>
  <si>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</si>
  <si>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</si>
  <si>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</si>
  <si>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</si>
  <si>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</si>
  <si>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</si>
  <si>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</si>
  <si>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</si>
  <si>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</si>
  <si>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</si>
  <si>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</si>
  <si>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</si>
  <si>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</si>
  <si>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</si>
  <si>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</si>
  <si>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</si>
  <si>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</si>
  <si>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</si>
  <si>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</si>
  <si>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</si>
  <si>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</si>
  <si>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</si>
  <si>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</si>
  <si>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</si>
  <si>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</si>
  <si>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</si>
  <si>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</si>
  <si>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</si>
  <si>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</si>
  <si>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</si>
  <si>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</si>
  <si>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</si>
  <si>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</si>
  <si>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</si>
  <si>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</si>
  <si>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</si>
  <si>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</si>
  <si>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</si>
  <si>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</si>
  <si>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</si>
  <si>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</si>
  <si>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</si>
  <si>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</si>
  <si>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</si>
  <si>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</si>
  <si>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</si>
  <si>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</si>
  <si>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</si>
  <si>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</si>
  <si>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</si>
  <si>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</si>
  <si>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</si>
  <si>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</si>
  <si>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</si>
  <si>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</si>
  <si>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</si>
  <si>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</si>
  <si>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</si>
  <si>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</si>
  <si>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</si>
  <si>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</si>
  <si>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</si>
  <si>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</si>
  <si>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</si>
  <si>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</si>
  <si>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</si>
  <si>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</si>
  <si>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</si>
  <si>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</si>
  <si>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</si>
  <si>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</si>
  <si>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</si>
  <si>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</si>
  <si>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</si>
  <si>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</si>
  <si>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</si>
  <si>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</si>
  <si>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</si>
  <si>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</si>
  <si>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</si>
  <si>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</si>
  <si>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</si>
  <si>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</si>
  <si>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</si>
  <si>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</si>
  <si>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</si>
  <si>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</si>
  <si>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</si>
  <si>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</si>
  <si>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</si>
  <si>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</si>
  <si>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</si>
  <si>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</si>
  <si>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</si>
  <si>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</si>
  <si>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</si>
  <si>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</si>
  <si>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</si>
  <si>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</si>
  <si>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</si>
  <si>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</si>
  <si>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</si>
  <si>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</si>
  <si>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</si>
  <si>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</si>
  <si>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</si>
  <si>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</si>
  <si>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</si>
  <si>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</si>
  <si>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</si>
  <si>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</si>
  <si>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</si>
  <si>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</si>
  <si>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</si>
  <si>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</si>
  <si>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</si>
  <si>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</si>
  <si>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</si>
  <si>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</si>
  <si>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</si>
  <si>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</si>
  <si>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</si>
  <si>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</si>
  <si>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</si>
  <si>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</si>
  <si>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</si>
  <si>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</si>
  <si>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</si>
  <si>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</si>
  <si>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</si>
  <si>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</si>
  <si>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</si>
  <si>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</si>
  <si>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</si>
  <si>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</si>
  <si>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</si>
  <si>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</si>
  <si>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</si>
  <si>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</si>
  <si>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</si>
  <si>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</si>
  <si>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</si>
  <si>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</si>
  <si>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</si>
  <si>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</si>
  <si>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</si>
  <si>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</si>
  <si>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</si>
  <si>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</si>
  <si>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</si>
  <si>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</si>
  <si>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</si>
  <si>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</si>
  <si>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</si>
  <si>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</si>
  <si>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</si>
  <si>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</si>
  <si>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</si>
  <si>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</si>
  <si>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</si>
  <si>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</si>
  <si>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</si>
  <si>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</si>
  <si>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</si>
  <si>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</si>
  <si>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</si>
  <si>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</si>
  <si>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</si>
  <si>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</si>
  <si>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</si>
  <si>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</si>
  <si>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</si>
  <si>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</si>
  <si>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</si>
  <si>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</si>
  <si>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</si>
  <si>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</si>
  <si>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</si>
  <si>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</si>
  <si>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</si>
  <si>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</si>
  <si>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</si>
  <si>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</si>
  <si>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</si>
  <si>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</si>
  <si>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</si>
  <si>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</si>
  <si>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</si>
  <si>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</si>
  <si>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</si>
  <si>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</si>
  <si>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</si>
  <si>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</si>
  <si>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</si>
  <si>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</si>
  <si>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</si>
  <si>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</si>
  <si>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</si>
  <si>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</si>
  <si>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</si>
  <si>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</si>
  <si>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</si>
  <si>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</si>
  <si>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</si>
  <si>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</si>
  <si>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</si>
  <si>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</si>
  <si>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</si>
  <si>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</si>
  <si>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</si>
  <si>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</si>
  <si>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</si>
  <si>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</si>
  <si>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</si>
  <si>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</si>
  <si>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</si>
  <si>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</si>
  <si>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</si>
  <si>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</si>
  <si>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</si>
  <si>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</si>
  <si>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</si>
  <si>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</si>
  <si>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</si>
  <si>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</si>
  <si>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</si>
  <si>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</si>
  <si>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</si>
  <si>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</si>
  <si>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</si>
  <si>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</si>
  <si>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</si>
  <si>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</si>
  <si>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</si>
  <si>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</si>
  <si>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</si>
  <si>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</si>
  <si>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</si>
  <si>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</si>
  <si>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</si>
  <si>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</si>
  <si>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</si>
  <si>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</si>
  <si>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</si>
  <si>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</si>
  <si>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</si>
  <si>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</si>
  <si>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</si>
  <si>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</si>
  <si>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</si>
  <si>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</si>
  <si>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</si>
  <si>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</si>
  <si>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</si>
  <si>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</si>
  <si>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</si>
  <si>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</si>
  <si>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</si>
  <si>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</si>
  <si>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</si>
  <si>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</si>
  <si>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</si>
  <si>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</si>
  <si>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</si>
  <si>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</si>
  <si>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</si>
  <si>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</si>
  <si>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</si>
  <si>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</si>
  <si>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</si>
  <si>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</si>
  <si>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</si>
  <si>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</si>
  <si>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</si>
  <si>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</si>
  <si>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</si>
  <si>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</si>
  <si>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</si>
  <si>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</si>
  <si>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</si>
  <si>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</si>
  <si>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</si>
  <si>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</si>
  <si>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</si>
  <si>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</si>
  <si>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</si>
  <si>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</si>
  <si>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</si>
  <si>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</si>
  <si>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</si>
  <si>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</si>
  <si>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</si>
  <si>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</si>
  <si>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</si>
  <si>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</si>
  <si>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</si>
  <si>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</si>
  <si>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</si>
  <si>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</si>
  <si>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</si>
  <si>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</si>
  <si>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</si>
  <si>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</si>
  <si>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</si>
  <si>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</si>
  <si>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</si>
  <si>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</si>
  <si>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</si>
  <si>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</si>
  <si>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</si>
  <si>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</si>
  <si>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</si>
  <si>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</si>
  <si>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</si>
  <si>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</si>
  <si>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</si>
  <si>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</si>
  <si>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</si>
  <si>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</si>
  <si>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</si>
  <si>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</si>
  <si>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</si>
  <si>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</si>
  <si>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</si>
  <si>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</si>
  <si>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</si>
  <si>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</si>
  <si>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</si>
  <si>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</si>
  <si>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</si>
  <si>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</si>
  <si>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</si>
  <si>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</si>
  <si>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</si>
  <si>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</si>
  <si>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</si>
  <si>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</si>
  <si>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</si>
  <si>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</si>
  <si>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</si>
  <si>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</si>
  <si>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</si>
  <si>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</si>
  <si>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</si>
  <si>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</si>
  <si>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</si>
  <si>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</si>
  <si>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</si>
  <si>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</si>
  <si>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</si>
  <si>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</si>
  <si>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</si>
  <si>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</si>
  <si>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</si>
  <si>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</si>
  <si>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</si>
  <si>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</si>
  <si>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</si>
  <si>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</si>
  <si>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</si>
  <si>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</si>
  <si>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</si>
  <si>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</si>
  <si>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</si>
  <si>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</si>
  <si>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</si>
  <si>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</si>
  <si>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</si>
  <si>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</si>
  <si>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</si>
  <si>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</si>
  <si>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</si>
  <si>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</si>
  <si>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</si>
  <si>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</si>
  <si>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</si>
  <si>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</si>
  <si>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</si>
  <si>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</si>
  <si>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</si>
  <si>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</si>
  <si>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</si>
  <si>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</si>
  <si>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</si>
  <si>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</si>
  <si>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</si>
  <si>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</si>
  <si>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</si>
  <si>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</si>
  <si>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</si>
  <si>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</si>
  <si>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</si>
  <si>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</si>
  <si>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</si>
  <si>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</si>
  <si>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</si>
  <si>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</si>
  <si>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</si>
  <si>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</si>
  <si>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</si>
  <si>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</si>
  <si>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</si>
  <si>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</si>
  <si>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</si>
  <si>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</si>
  <si>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</si>
  <si>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</si>
  <si>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</si>
  <si>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</si>
  <si>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</si>
  <si>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</si>
  <si>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</si>
  <si>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</si>
  <si>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</si>
  <si>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</si>
  <si>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</si>
  <si>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</si>
  <si>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</si>
  <si>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</si>
  <si>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</si>
  <si>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</si>
  <si>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</si>
  <si>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</si>
  <si>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</si>
  <si>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</si>
  <si>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</si>
  <si>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</si>
  <si>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</si>
  <si>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</si>
  <si>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</si>
  <si>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</si>
  <si>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</si>
  <si>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</si>
  <si>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</si>
  <si>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</si>
  <si>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</si>
  <si>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</si>
  <si>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</si>
  <si>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</si>
  <si>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</si>
  <si>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</si>
  <si>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</si>
  <si>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</si>
  <si>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</si>
  <si>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</si>
  <si>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</si>
  <si>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</si>
  <si>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</si>
  <si>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</si>
  <si>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</si>
  <si>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</si>
  <si>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</si>
  <si>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</si>
  <si>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</si>
  <si>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</si>
  <si>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</si>
  <si>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</si>
  <si>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</si>
  <si>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</si>
  <si>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</si>
  <si>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</si>
  <si>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</si>
  <si>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</si>
  <si>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</si>
  <si>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</si>
  <si>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</si>
  <si>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</si>
  <si>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</si>
  <si>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</si>
  <si>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</si>
  <si>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</si>
  <si>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</si>
  <si>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</si>
  <si>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</si>
  <si>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</si>
  <si>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</si>
  <si>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</si>
  <si>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</si>
  <si>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</si>
  <si>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</si>
  <si>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</si>
  <si>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</si>
  <si>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</si>
  <si>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</si>
  <si>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</si>
  <si>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</si>
  <si>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</si>
  <si>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</si>
  <si>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</si>
  <si>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</si>
  <si>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</si>
  <si>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</si>
  <si>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</si>
  <si>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</si>
  <si>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</si>
  <si>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</si>
  <si>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</si>
  <si>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</si>
  <si>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</si>
  <si>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</si>
  <si>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</si>
  <si>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</si>
  <si>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</si>
  <si>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</si>
  <si>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</si>
  <si>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</si>
  <si>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</si>
  <si>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</si>
  <si>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</si>
  <si>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</si>
  <si>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</si>
  <si>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</si>
  <si>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</si>
  <si>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</si>
  <si>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</si>
  <si>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</si>
  <si>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</si>
  <si>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</si>
  <si>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</si>
  <si>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</si>
  <si>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</si>
  <si>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</si>
  <si>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</si>
  <si>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</si>
  <si>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</si>
  <si>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</si>
  <si>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</si>
  <si>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</si>
  <si>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</si>
  <si>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</si>
  <si>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</si>
  <si>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</si>
  <si>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</si>
  <si>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</si>
  <si>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</si>
  <si>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</si>
  <si>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</si>
  <si>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</si>
  <si>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</si>
  <si>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</si>
  <si>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</si>
  <si>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</si>
  <si>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</si>
  <si>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</si>
  <si>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</si>
  <si>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</si>
  <si>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</si>
  <si>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</si>
  <si>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</si>
  <si>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</si>
  <si>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</si>
  <si>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</si>
  <si>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</si>
  <si>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</si>
  <si>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</si>
  <si>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</si>
  <si>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</si>
  <si>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</si>
  <si>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</si>
  <si>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</si>
  <si>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</si>
  <si>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</si>
  <si>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</si>
  <si>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</si>
  <si>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</si>
  <si>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</si>
  <si>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</si>
  <si>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</si>
  <si>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</si>
  <si>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</si>
  <si>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</si>
  <si>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</si>
  <si>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</si>
  <si>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</si>
  <si>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</si>
  <si>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</si>
  <si>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</si>
  <si>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</si>
  <si>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</si>
  <si>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</si>
  <si>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</si>
  <si>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</si>
  <si>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</si>
  <si>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</si>
  <si>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</si>
  <si>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</si>
  <si>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</si>
  <si>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</si>
  <si>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</si>
  <si>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</si>
  <si>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</si>
  <si>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</si>
  <si>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</si>
  <si>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</si>
  <si>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</si>
  <si>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</si>
  <si>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</si>
  <si>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</si>
  <si>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</si>
  <si>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</si>
  <si>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</si>
  <si>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</si>
  <si>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</si>
  <si>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</si>
  <si>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</si>
  <si>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</si>
  <si>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</si>
  <si>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</si>
  <si>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</si>
  <si>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</si>
  <si>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</si>
  <si>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</si>
  <si>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</si>
  <si>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</si>
  <si>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</si>
  <si>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</si>
  <si>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</si>
  <si>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</si>
  <si>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</si>
  <si>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</si>
  <si>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</si>
  <si>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</si>
  <si>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</si>
  <si>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</si>
  <si>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</si>
  <si>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</si>
  <si>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</si>
  <si>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</si>
  <si>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</si>
  <si>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</si>
  <si>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</si>
  <si>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</si>
  <si>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</si>
  <si>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</si>
  <si>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</si>
  <si>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</si>
  <si>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</si>
  <si>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</si>
  <si>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</si>
  <si>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</si>
  <si>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</si>
  <si>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</si>
  <si>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</si>
  <si>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</si>
  <si>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</si>
  <si>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</si>
  <si>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</si>
  <si>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</si>
  <si>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</si>
  <si>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</si>
  <si>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</si>
  <si>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</si>
  <si>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</si>
  <si>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</si>
  <si>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</si>
  <si>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</si>
  <si>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</si>
  <si>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</si>
  <si>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</si>
  <si>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</si>
  <si>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</si>
  <si>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</si>
  <si>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</si>
  <si>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</si>
  <si>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</si>
  <si>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</si>
  <si>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</si>
  <si>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</si>
  <si>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</si>
  <si>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</si>
  <si>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</si>
  <si>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</si>
  <si>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</si>
  <si>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</si>
  <si>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</si>
  <si>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</si>
  <si>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</si>
  <si>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</si>
  <si>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</si>
  <si>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</si>
  <si>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</si>
  <si>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</si>
  <si>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</si>
  <si>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</si>
  <si>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</si>
  <si>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</si>
  <si>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</si>
  <si>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</si>
  <si>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</si>
  <si>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</si>
  <si>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</si>
  <si>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</si>
  <si>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</si>
  <si>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</si>
  <si>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</si>
  <si>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</si>
  <si>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</si>
  <si>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</si>
  <si>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</si>
  <si>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</si>
  <si>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</si>
  <si>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</si>
  <si>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</si>
  <si>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</si>
  <si>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</si>
  <si>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</si>
  <si>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</si>
  <si>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</si>
  <si>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</si>
  <si>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</si>
  <si>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</si>
  <si>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</si>
  <si>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</si>
  <si>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</si>
  <si>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</si>
  <si>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</si>
  <si>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</si>
  <si>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</si>
  <si>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</si>
  <si>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</si>
  <si>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</si>
  <si>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</si>
  <si>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</si>
  <si>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</si>
  <si>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</si>
  <si>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</si>
  <si>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</si>
  <si>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</si>
  <si>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</si>
  <si>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</si>
  <si>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</si>
  <si>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</si>
  <si>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</si>
  <si>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</si>
  <si>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</si>
  <si>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</si>
  <si>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</si>
  <si>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</si>
  <si>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</si>
  <si>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</si>
  <si>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</si>
  <si>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</si>
  <si>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</si>
  <si>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</si>
  <si>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</si>
  <si>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</si>
  <si>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</si>
  <si>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</si>
  <si>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</si>
  <si>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</si>
  <si>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</si>
  <si>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</si>
  <si>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</si>
  <si>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</si>
  <si>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</si>
  <si>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</si>
  <si>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</si>
  <si>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</si>
  <si>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</si>
  <si>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</si>
  <si>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</si>
  <si>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</si>
  <si>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</si>
  <si>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</si>
  <si>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</si>
  <si>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</si>
  <si>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</si>
  <si>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</si>
  <si>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</si>
  <si>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</si>
  <si>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</si>
  <si>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</si>
  <si>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</si>
  <si>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</si>
  <si>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</si>
  <si>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</si>
  <si>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</si>
  <si>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</si>
  <si>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</si>
  <si>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</si>
  <si>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</si>
  <si>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</si>
  <si>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</si>
  <si>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</si>
  <si>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</si>
  <si>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</si>
  <si>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</si>
  <si>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</si>
  <si>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</si>
  <si>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</si>
  <si>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</si>
  <si>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</si>
  <si>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</si>
  <si>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</si>
  <si>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</si>
  <si>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</si>
  <si>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</si>
  <si>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</si>
  <si>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</si>
  <si>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</si>
  <si>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</si>
  <si>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</si>
  <si>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</si>
  <si>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</si>
  <si>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</si>
  <si>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</si>
  <si>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</si>
  <si>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</si>
  <si>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</si>
  <si>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</si>
  <si>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</si>
  <si>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</si>
  <si>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</si>
  <si>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</si>
  <si>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</si>
  <si>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</si>
  <si>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</si>
  <si>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</si>
  <si>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</si>
  <si>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</si>
  <si>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</si>
  <si>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</si>
  <si>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</si>
  <si>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</si>
  <si>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</si>
  <si>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</si>
  <si>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</si>
  <si>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</si>
  <si>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</si>
  <si>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</si>
  <si>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</si>
  <si>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</si>
  <si>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</si>
  <si>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</si>
  <si>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</si>
  <si>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</si>
  <si>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</si>
  <si>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</si>
  <si>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</si>
  <si>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</si>
  <si>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</si>
  <si>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</si>
  <si>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</si>
  <si>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</si>
  <si>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</si>
  <si>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</si>
  <si>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</si>
  <si>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</si>
  <si>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</si>
  <si>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</si>
  <si>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</si>
  <si>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</si>
  <si>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</si>
  <si>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</si>
  <si>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</si>
  <si>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</si>
  <si>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</si>
  <si>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</si>
  <si>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</si>
  <si>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</si>
  <si>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</si>
  <si>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</si>
  <si>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</si>
  <si>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</si>
  <si>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</si>
  <si>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</si>
  <si>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</si>
  <si>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</si>
  <si>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</si>
  <si>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</si>
  <si>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</si>
  <si>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</si>
  <si>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</si>
  <si>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</si>
  <si>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</si>
  <si>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</si>
  <si>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</si>
  <si>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</si>
  <si>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</si>
  <si>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</si>
  <si>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</si>
  <si>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</si>
  <si>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</si>
  <si>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</si>
  <si>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</si>
  <si>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</si>
  <si>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</si>
  <si>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</si>
  <si>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</si>
  <si>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</si>
  <si>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</si>
  <si>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</si>
  <si>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</si>
  <si>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</si>
  <si>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</si>
  <si>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</si>
  <si>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</si>
  <si>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</si>
  <si>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</si>
  <si>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</si>
  <si>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</si>
  <si>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</si>
  <si>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</si>
  <si>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</si>
  <si>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</si>
  <si>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</si>
  <si>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</si>
  <si>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</si>
  <si>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</si>
  <si>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</si>
  <si>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</si>
  <si>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</si>
  <si>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</si>
  <si>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</si>
  <si>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</si>
  <si>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</si>
  <si>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</si>
  <si>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</si>
  <si>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</si>
  <si>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</si>
  <si>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</si>
  <si>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</si>
  <si>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</si>
  <si>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</si>
  <si>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</si>
  <si>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</si>
  <si>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</si>
  <si>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</si>
  <si>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</si>
  <si>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</si>
  <si>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</si>
  <si>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</si>
  <si>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</si>
  <si>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</si>
  <si>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</si>
  <si>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</si>
  <si>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</si>
  <si>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</si>
  <si>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</si>
  <si>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</si>
  <si>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</si>
  <si>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</si>
  <si>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</si>
  <si>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</si>
  <si>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</si>
  <si>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</si>
  <si>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</si>
  <si>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</si>
  <si>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</si>
  <si>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</si>
  <si>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</si>
  <si>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</si>
  <si>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</si>
  <si>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</si>
  <si>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</si>
  <si>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</si>
  <si>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</si>
  <si>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</si>
  <si>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</si>
  <si>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</si>
  <si>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</si>
  <si>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</si>
  <si>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</si>
  <si>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</si>
  <si>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</si>
  <si>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</si>
  <si>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</si>
  <si>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</si>
  <si>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</si>
  <si>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</si>
  <si>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</si>
  <si>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</si>
  <si>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</si>
  <si>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</si>
  <si>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</si>
  <si>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</si>
  <si>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</si>
  <si>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</si>
  <si>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</si>
  <si>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</si>
  <si>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</si>
  <si>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</si>
  <si>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</si>
  <si>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</si>
  <si>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</si>
  <si>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</si>
  <si>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</si>
  <si>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</si>
  <si>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</si>
  <si>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</si>
  <si>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</si>
  <si>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</si>
  <si>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</si>
  <si>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</si>
  <si>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</si>
  <si>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</si>
  <si>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</si>
  <si>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</si>
  <si>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</si>
  <si>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</si>
  <si>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</si>
  <si>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</si>
  <si>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</si>
  <si>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</si>
  <si>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</si>
  <si>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</si>
  <si>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</si>
  <si>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</si>
  <si>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</si>
  <si>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</si>
  <si>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</si>
  <si>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</si>
  <si>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</si>
  <si>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</si>
  <si>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</si>
  <si>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</si>
  <si>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</si>
  <si>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</si>
  <si>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</si>
  <si>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</si>
  <si>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</si>
  <si>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</si>
  <si>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</si>
  <si>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</si>
  <si>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</si>
  <si>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</si>
  <si>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</si>
  <si>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</si>
  <si>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</si>
  <si>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</si>
  <si>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</si>
  <si>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</si>
  <si>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</si>
  <si>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</si>
  <si>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</si>
  <si>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</si>
  <si>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</si>
  <si>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</si>
  <si>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</si>
  <si>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</si>
  <si>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</si>
  <si>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</si>
  <si>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</si>
  <si>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</si>
  <si>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</si>
  <si>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</si>
  <si>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</si>
  <si>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</si>
  <si>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</si>
  <si>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</si>
  <si>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</si>
  <si>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</si>
  <si>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</si>
  <si>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</si>
  <si>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</si>
  <si>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</si>
  <si>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</si>
  <si>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</si>
  <si>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</si>
  <si>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</si>
  <si>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</si>
  <si>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</si>
  <si>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</si>
  <si>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</si>
  <si>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</si>
  <si>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</si>
  <si>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</si>
  <si>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</si>
  <si>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</si>
  <si>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</si>
  <si>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</si>
  <si>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</si>
  <si>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</si>
  <si>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</si>
  <si>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</si>
  <si>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</si>
  <si>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</si>
  <si>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</si>
  <si>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</si>
  <si>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</si>
  <si>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</si>
  <si>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</si>
  <si>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</si>
  <si>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</si>
  <si>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</si>
  <si>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</si>
  <si>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</si>
  <si>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</si>
  <si>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</si>
  <si>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</si>
  <si>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</si>
  <si>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</si>
  <si>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</si>
  <si>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</si>
  <si>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</si>
  <si>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</si>
  <si>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</si>
  <si>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</si>
  <si>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</si>
  <si>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</si>
  <si>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</si>
  <si>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</si>
  <si>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</si>
  <si>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</si>
  <si>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</si>
  <si>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</si>
  <si>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</si>
  <si>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</si>
  <si>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</si>
  <si>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</si>
  <si>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</si>
  <si>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</si>
  <si>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</si>
  <si>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</si>
  <si>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</si>
  <si>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</si>
  <si>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</si>
  <si>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</si>
  <si>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</si>
  <si>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</si>
  <si>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</si>
  <si>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</si>
  <si>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</si>
  <si>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</si>
  <si>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</si>
  <si>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</si>
  <si>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</si>
  <si>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</si>
  <si>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</si>
  <si>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</si>
  <si>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</si>
  <si>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</si>
  <si>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</si>
  <si>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</si>
  <si>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</si>
  <si>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</si>
  <si>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</si>
  <si>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</si>
  <si>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</si>
  <si>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</si>
  <si>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</si>
  <si>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</si>
  <si>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</si>
  <si>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</si>
  <si>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</si>
  <si>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</si>
  <si>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</si>
  <si>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</si>
  <si>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</si>
  <si>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</si>
  <si>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</si>
  <si>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</si>
  <si>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</si>
  <si>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</si>
  <si>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</si>
  <si>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</si>
  <si>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</si>
  <si>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</si>
  <si>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</si>
  <si>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</si>
  <si>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</si>
  <si>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</si>
  <si>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</si>
  <si>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</si>
  <si>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</si>
  <si>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</si>
  <si>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</si>
  <si>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</si>
  <si>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</si>
  <si>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</si>
  <si>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</si>
  <si>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</si>
  <si>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</si>
  <si>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</si>
  <si>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</si>
  <si>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</si>
  <si>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</si>
  <si>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</si>
  <si>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</si>
  <si>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</si>
  <si>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</si>
  <si>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</si>
  <si>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</si>
  <si>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</si>
  <si>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</si>
  <si>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</si>
  <si>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</si>
  <si>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</si>
  <si>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</si>
  <si>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</si>
  <si>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</si>
  <si>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</si>
  <si>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</si>
  <si>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</si>
  <si>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</si>
  <si>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</si>
  <si>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</si>
  <si>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</si>
  <si>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</si>
  <si>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</si>
  <si>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</si>
  <si>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</si>
  <si>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</si>
  <si>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</si>
  <si>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</si>
  <si>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</si>
  <si>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</si>
  <si>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</si>
  <si>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</si>
  <si>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</si>
  <si>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</si>
  <si>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</si>
  <si>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</si>
  <si>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</si>
  <si>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</si>
  <si>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</si>
  <si>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</si>
  <si>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</si>
  <si>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</si>
  <si>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</si>
  <si>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</si>
  <si>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</si>
  <si>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</si>
  <si>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</si>
  <si>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</si>
  <si>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</si>
  <si>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</si>
  <si>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</si>
  <si>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</si>
  <si>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</si>
  <si>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</si>
  <si>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</si>
  <si>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</si>
  <si>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</si>
  <si>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</si>
  <si>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</si>
  <si>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</si>
  <si>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</si>
  <si>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</si>
  <si>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</si>
  <si>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</si>
  <si>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</si>
  <si>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</si>
  <si>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</si>
  <si>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</si>
  <si>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</si>
  <si>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</si>
  <si>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</si>
  <si>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</si>
  <si>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</si>
  <si>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</si>
  <si>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</si>
  <si>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</si>
  <si>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</si>
  <si>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</si>
  <si>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</si>
  <si>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</si>
  <si>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</si>
  <si>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</si>
  <si>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</si>
  <si>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</si>
  <si>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</si>
  <si>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</si>
  <si>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</si>
  <si>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</si>
  <si>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</si>
  <si>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</si>
  <si>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</si>
  <si>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</si>
  <si>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</si>
  <si>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</si>
  <si>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</si>
  <si>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</si>
  <si>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</si>
  <si>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</si>
  <si>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</si>
  <si>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</si>
  <si>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</si>
  <si>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</si>
  <si>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</si>
  <si>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</si>
  <si>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</si>
  <si>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</si>
  <si>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</si>
  <si>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</si>
  <si>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</si>
  <si>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</si>
  <si>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</si>
  <si>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</si>
  <si>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</si>
  <si>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</si>
  <si>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</si>
  <si>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</si>
  <si>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</si>
  <si>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</si>
  <si>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</si>
  <si>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</si>
  <si>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</si>
  <si>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</si>
  <si>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</si>
  <si>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</si>
  <si>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</si>
  <si>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</si>
  <si>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</si>
  <si>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</si>
  <si>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</si>
  <si>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</si>
  <si>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</si>
  <si>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</si>
  <si>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</si>
  <si>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</si>
  <si>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</si>
  <si>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</si>
  <si>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</si>
  <si>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</si>
  <si>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</si>
  <si>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</si>
  <si>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</si>
  <si>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</si>
  <si>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</si>
  <si>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</si>
  <si>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</si>
  <si>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</si>
  <si>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</si>
  <si>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</si>
  <si>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</si>
  <si>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</si>
  <si>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</si>
  <si>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</si>
  <si>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</si>
  <si>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</si>
  <si>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</si>
  <si>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</si>
  <si>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</si>
  <si>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</si>
  <si>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</si>
  <si>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</si>
  <si>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</si>
  <si>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</si>
  <si>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</si>
  <si>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</si>
  <si>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</si>
  <si>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</si>
  <si>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</si>
  <si>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</si>
  <si>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</si>
  <si>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</si>
  <si>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</si>
  <si>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</si>
  <si>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</si>
  <si>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</si>
  <si>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</si>
  <si>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</si>
  <si>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</si>
  <si>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</si>
  <si>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</si>
  <si>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</si>
  <si>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</si>
  <si>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</si>
  <si>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</si>
  <si>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</si>
  <si>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</si>
  <si>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</si>
  <si>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</si>
  <si>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</si>
  <si>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</si>
  <si>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</si>
  <si>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</si>
  <si>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</si>
  <si>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</si>
  <si>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</si>
  <si>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</si>
  <si>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</si>
  <si>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</si>
  <si>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</si>
  <si>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</si>
  <si>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</si>
  <si>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</si>
  <si>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</si>
  <si>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</si>
  <si>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</si>
  <si>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</si>
  <si>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</si>
  <si>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</si>
  <si>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</si>
  <si>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</si>
  <si>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</si>
  <si>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</si>
  <si>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</si>
  <si>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</si>
  <si>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</si>
  <si>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</si>
  <si>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</si>
  <si>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</si>
  <si>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</si>
  <si>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</si>
  <si>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</si>
  <si>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</si>
  <si>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</si>
  <si>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</si>
  <si>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</si>
  <si>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</si>
  <si>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</si>
  <si>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</si>
  <si>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</si>
  <si>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</si>
  <si>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</si>
  <si>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</si>
  <si>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</si>
  <si>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</si>
  <si>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</si>
  <si>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</si>
  <si>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</si>
  <si>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</si>
  <si>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</si>
  <si>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</si>
  <si>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</si>
  <si>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</si>
  <si>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</si>
  <si>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</si>
  <si>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</si>
  <si>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</si>
  <si>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</si>
  <si>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</si>
  <si>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</si>
  <si>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</si>
  <si>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</si>
  <si>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</si>
  <si>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</si>
  <si>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</si>
  <si>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</si>
  <si>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</si>
  <si>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</si>
  <si>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</si>
  <si>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</si>
  <si>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</si>
  <si>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</si>
  <si>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</si>
  <si>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</si>
  <si>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</si>
  <si>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</si>
  <si>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</si>
  <si>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</si>
  <si>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</si>
  <si>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</si>
  <si>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</si>
  <si>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</si>
  <si>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</si>
  <si>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</si>
  <si>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</si>
  <si>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</si>
  <si>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</si>
  <si>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</si>
  <si>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</si>
  <si>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</si>
  <si>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</si>
  <si>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</si>
  <si>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</si>
  <si>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</si>
  <si>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</si>
  <si>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</si>
  <si>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</si>
  <si>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</si>
  <si>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</si>
  <si>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</si>
  <si>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</si>
  <si>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</si>
  <si>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</si>
  <si>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</si>
  <si>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</si>
  <si>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</si>
  <si>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</si>
  <si>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</si>
  <si>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</si>
  <si>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</si>
  <si>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</si>
  <si>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</si>
  <si>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</si>
  <si>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</si>
  <si>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</si>
  <si>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</si>
  <si>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</si>
  <si>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</si>
  <si>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</si>
  <si>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</si>
  <si>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</si>
  <si>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</si>
  <si>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</si>
  <si>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</si>
  <si>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</si>
  <si>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</si>
  <si>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</si>
  <si>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</si>
  <si>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</si>
  <si>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</si>
  <si>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</si>
  <si>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</si>
  <si>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</si>
  <si>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</si>
  <si>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</si>
  <si>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</si>
  <si>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</si>
  <si>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</si>
  <si>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</si>
  <si>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</si>
  <si>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</si>
  <si>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</si>
  <si>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</si>
  <si>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</si>
  <si>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</si>
  <si>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</si>
  <si>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</si>
  <si>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</si>
  <si>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</si>
  <si>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</si>
  <si>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</si>
  <si>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</si>
  <si>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</si>
  <si>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</si>
  <si>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</si>
  <si>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</si>
  <si>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</si>
  <si>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</si>
  <si>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</si>
  <si>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</si>
  <si>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</si>
  <si>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</si>
  <si>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</si>
  <si>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</si>
  <si>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</si>
  <si>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</si>
  <si>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</si>
  <si>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</si>
  <si>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</si>
  <si>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</si>
  <si>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</si>
  <si>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</si>
  <si>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</si>
  <si>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</si>
  <si>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</si>
  <si>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</si>
  <si>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</si>
  <si>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</si>
  <si>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</si>
  <si>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</si>
  <si>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</si>
  <si>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</si>
  <si>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</si>
  <si>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</si>
  <si>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</si>
  <si>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</si>
  <si>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</si>
  <si>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</si>
  <si>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</si>
  <si>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</si>
  <si>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</si>
  <si>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</si>
  <si>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</si>
  <si>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</si>
  <si>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</si>
  <si>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</si>
  <si>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</si>
  <si>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</si>
  <si>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</si>
  <si>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</si>
  <si>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</si>
  <si>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</si>
  <si>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</si>
  <si>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</si>
  <si>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</si>
  <si>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</si>
  <si>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</si>
  <si>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</si>
  <si>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</si>
  <si>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</si>
  <si>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</si>
  <si>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</si>
  <si>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</si>
  <si>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</si>
  <si>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</si>
  <si>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</si>
  <si>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</si>
  <si>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</si>
  <si>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</si>
  <si>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</si>
  <si>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</si>
  <si>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</si>
  <si>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</si>
  <si>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</si>
  <si>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</si>
  <si>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</si>
  <si>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</si>
  <si>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</si>
  <si>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</si>
  <si>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</si>
  <si>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</si>
  <si>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</si>
  <si>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</si>
  <si>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</si>
  <si>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</si>
  <si>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</si>
  <si>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</si>
  <si>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</si>
  <si>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</si>
  <si>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</si>
  <si>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</si>
  <si>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</si>
  <si>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</si>
  <si>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</si>
  <si>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</si>
  <si>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</si>
  <si>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</si>
  <si>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</si>
  <si>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</si>
  <si>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</si>
  <si>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</si>
  <si>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</si>
  <si>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</si>
  <si>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</si>
  <si>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</si>
  <si>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</si>
  <si>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</si>
  <si>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</si>
  <si>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</si>
  <si>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</si>
  <si>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</si>
  <si>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</si>
  <si>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</si>
  <si>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</si>
  <si>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</si>
  <si>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</si>
  <si>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</si>
  <si>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</si>
  <si>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</si>
  <si>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</si>
  <si>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</si>
  <si>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</si>
  <si>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</si>
  <si>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</si>
  <si>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</si>
  <si>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</si>
  <si>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</si>
  <si>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</si>
  <si>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</si>
  <si>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</si>
  <si>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</si>
  <si>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</si>
  <si>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</si>
  <si>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</si>
  <si>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</si>
  <si>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</si>
  <si>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</si>
  <si>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</si>
  <si>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</si>
  <si>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</si>
  <si>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</si>
  <si>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</si>
  <si>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</si>
  <si>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</si>
  <si>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</si>
  <si>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</si>
  <si>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</si>
  <si>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</si>
  <si>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</si>
  <si>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</si>
  <si>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</si>
  <si>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</si>
  <si>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</si>
  <si>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</si>
  <si>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</si>
  <si>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</si>
  <si>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</si>
  <si>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</si>
  <si>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</si>
  <si>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</si>
  <si>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</si>
  <si>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</si>
  <si>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</si>
  <si>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</si>
  <si>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</si>
  <si>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</si>
  <si>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</si>
  <si>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</si>
  <si>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</si>
  <si>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</si>
  <si>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</si>
  <si>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</si>
  <si>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</si>
  <si>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</si>
  <si>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</si>
  <si>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</si>
  <si>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</si>
  <si>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</si>
  <si>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</si>
  <si>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</si>
  <si>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</si>
  <si>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</si>
  <si>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</si>
  <si>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</si>
  <si>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</si>
  <si>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</si>
  <si>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</si>
  <si>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</si>
  <si>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</si>
  <si>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</si>
  <si>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</si>
  <si>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</si>
  <si>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</si>
  <si>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</si>
  <si>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</si>
  <si>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</si>
  <si>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</si>
  <si>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</si>
  <si>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</si>
  <si>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</si>
  <si>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</si>
  <si>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</si>
  <si>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</si>
  <si>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</si>
  <si>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</si>
  <si>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</si>
  <si>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</si>
  <si>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</si>
  <si>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</si>
  <si>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</si>
  <si>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</si>
  <si>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</si>
  <si>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</si>
  <si>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</si>
  <si>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</si>
  <si>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</si>
  <si>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</si>
  <si>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</si>
  <si>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</si>
  <si>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</si>
  <si>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</si>
  <si>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</si>
  <si>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</si>
  <si>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</si>
  <si>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</si>
  <si>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</si>
  <si>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</si>
  <si>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</si>
  <si>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</si>
  <si>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</si>
  <si>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</si>
  <si>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</si>
  <si>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</si>
  <si>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</si>
  <si>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</si>
  <si>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</si>
  <si>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</si>
  <si>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</si>
  <si>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</si>
  <si>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</si>
  <si>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</si>
  <si>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</si>
  <si>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</si>
  <si>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</si>
  <si>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</si>
  <si>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</si>
  <si>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</si>
  <si>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</si>
  <si>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</si>
  <si>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</si>
  <si>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</si>
  <si>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</si>
  <si>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</si>
  <si>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</si>
  <si>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</si>
  <si>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</si>
  <si>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</si>
  <si>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</si>
  <si>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</si>
  <si>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</si>
  <si>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</si>
  <si>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</si>
  <si>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</si>
  <si>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</si>
  <si>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</si>
  <si>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</si>
  <si>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</si>
  <si>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</si>
  <si>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</si>
  <si>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</si>
  <si>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</si>
  <si>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</si>
  <si>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</si>
  <si>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</si>
  <si>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</si>
  <si>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</si>
  <si>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</si>
  <si>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</si>
  <si>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</si>
  <si>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</si>
  <si>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</si>
  <si>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</si>
  <si>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</si>
  <si>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</si>
  <si>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</si>
  <si>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</si>
  <si>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</si>
  <si>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</si>
  <si>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</si>
  <si>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</si>
  <si>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</si>
  <si>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</si>
  <si>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</si>
  <si>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</si>
  <si>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</si>
  <si>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</si>
  <si>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</si>
  <si>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</si>
  <si>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</si>
  <si>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</si>
  <si>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</si>
  <si>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</si>
  <si>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</si>
  <si>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</si>
  <si>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</si>
  <si>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</si>
  <si>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</si>
  <si>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</si>
  <si>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</si>
  <si>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</si>
  <si>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</si>
  <si>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</si>
  <si>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</si>
  <si>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</si>
  <si>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</si>
  <si>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</si>
  <si>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</si>
  <si>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</si>
  <si>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</si>
  <si>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</si>
  <si>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</si>
  <si>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</si>
  <si>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</si>
  <si>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</si>
  <si>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</si>
  <si>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</si>
  <si>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</si>
  <si>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</si>
  <si>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</si>
  <si>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</si>
  <si>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</si>
  <si>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</si>
  <si>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</si>
  <si>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</si>
  <si>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</si>
  <si>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</si>
  <si>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</si>
  <si>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</si>
  <si>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</si>
  <si>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</si>
  <si>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</si>
  <si>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</si>
  <si>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</si>
  <si>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</si>
  <si>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</si>
  <si>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</si>
  <si>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</si>
  <si>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</si>
  <si>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</si>
  <si>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</si>
  <si>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</si>
  <si>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</si>
  <si>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</si>
  <si>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</si>
  <si>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</si>
  <si>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</si>
  <si>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</si>
  <si>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</si>
  <si>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</si>
  <si>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</si>
  <si>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</si>
  <si>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</si>
  <si>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</si>
  <si>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</si>
  <si>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</si>
  <si>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</si>
  <si>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</si>
  <si>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</si>
  <si>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</si>
  <si>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</si>
  <si>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</si>
  <si>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</si>
  <si>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</si>
  <si>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</si>
  <si>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</si>
  <si>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</si>
  <si>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</si>
  <si>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</si>
  <si>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</si>
  <si>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</si>
  <si>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</si>
  <si>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</si>
  <si>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</si>
  <si>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</si>
  <si>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</si>
  <si>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</si>
  <si>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</si>
  <si>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</si>
  <si>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</si>
  <si>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</si>
  <si>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</si>
  <si>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</si>
  <si>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</si>
  <si>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</si>
  <si>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</si>
  <si>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</si>
  <si>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</si>
  <si>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</si>
  <si>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</si>
  <si>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</si>
  <si>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</si>
  <si>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</si>
  <si>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</si>
  <si>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</si>
  <si>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</si>
  <si>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</si>
  <si>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</si>
  <si>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</si>
  <si>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</si>
  <si>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</si>
  <si>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</si>
  <si>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</si>
  <si>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</si>
  <si>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</si>
  <si>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</si>
  <si>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</si>
  <si>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</si>
  <si>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</si>
  <si>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</si>
  <si>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</si>
  <si>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</si>
  <si>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</si>
  <si>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</si>
  <si>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</si>
  <si>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</si>
  <si>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</si>
  <si>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</si>
  <si>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</si>
  <si>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</si>
  <si>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</si>
  <si>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</si>
  <si>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</si>
  <si>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</si>
  <si>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</si>
  <si>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</si>
  <si>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</si>
  <si>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</si>
  <si>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</si>
  <si>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</si>
  <si>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</si>
  <si>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</si>
  <si>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</si>
  <si>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</si>
  <si>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</si>
  <si>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</si>
  <si>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</si>
  <si>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</si>
  <si>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</si>
  <si>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</si>
  <si>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</si>
  <si>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</si>
  <si>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</si>
  <si>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</si>
  <si>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</si>
  <si>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</si>
  <si>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</si>
  <si>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</si>
  <si>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</si>
  <si>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</si>
  <si>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</si>
  <si>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</si>
  <si>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</si>
  <si>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</si>
  <si>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</si>
  <si>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</si>
  <si>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</si>
  <si>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</si>
  <si>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</si>
  <si>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</si>
  <si>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</si>
  <si>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</si>
  <si>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</si>
  <si>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</si>
  <si>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</si>
  <si>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</si>
  <si>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</si>
  <si>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</si>
  <si>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</si>
  <si>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</si>
  <si>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</si>
  <si>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</si>
  <si>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</si>
  <si>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</si>
  <si>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</si>
  <si>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</si>
  <si>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</si>
  <si>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</si>
  <si>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</si>
  <si>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</si>
  <si>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</si>
  <si>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</si>
  <si>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</si>
  <si>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</si>
  <si>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</si>
  <si>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</si>
  <si>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</si>
  <si>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</si>
  <si>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</si>
  <si>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</si>
  <si>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</si>
  <si>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</si>
  <si>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</si>
  <si>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</si>
  <si>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</si>
  <si>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</si>
  <si>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</si>
  <si>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</si>
  <si>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</si>
  <si>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</si>
  <si>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</si>
  <si>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</si>
  <si>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</si>
  <si>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</si>
  <si>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</si>
  <si>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</si>
  <si>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</si>
  <si>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</si>
  <si>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</si>
  <si>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</si>
  <si>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</si>
  <si>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</si>
  <si>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</si>
  <si>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</si>
  <si>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</si>
  <si>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</si>
  <si>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</si>
  <si>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</si>
  <si>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</si>
  <si>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</si>
  <si>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</si>
  <si>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</si>
  <si>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</si>
  <si>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</si>
  <si>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</si>
  <si>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</si>
  <si>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</si>
  <si>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</si>
  <si>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</si>
  <si>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</si>
  <si>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</si>
  <si>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</si>
  <si>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</si>
  <si>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</si>
  <si>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</si>
  <si>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</si>
  <si>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</si>
  <si>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</si>
  <si>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</si>
  <si>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</si>
  <si>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</si>
  <si>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</si>
  <si>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</si>
  <si>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</si>
  <si>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</si>
  <si>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</si>
  <si>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</si>
  <si>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</si>
  <si>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</si>
  <si>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</si>
  <si>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</si>
  <si>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</si>
  <si>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</si>
  <si>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</si>
  <si>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</si>
  <si>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</si>
  <si>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</si>
  <si>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</si>
  <si>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</si>
  <si>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</si>
  <si>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</si>
  <si>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</si>
  <si>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</si>
  <si>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</si>
  <si>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</si>
  <si>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</si>
  <si>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</si>
  <si>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</si>
  <si>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</si>
  <si>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</si>
  <si>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</si>
  <si>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</si>
  <si>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</si>
  <si>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</si>
  <si>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</si>
  <si>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</si>
  <si>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</si>
  <si>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</si>
  <si>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</si>
  <si>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</si>
  <si>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</si>
  <si>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</si>
  <si>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</si>
  <si>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</si>
  <si>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</si>
  <si>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</si>
  <si>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</si>
  <si>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</si>
  <si>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</si>
  <si>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</si>
  <si>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</si>
  <si>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</si>
  <si>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</si>
  <si>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</si>
  <si>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</si>
  <si>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</si>
  <si>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</si>
  <si>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</si>
  <si>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</si>
  <si>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</si>
  <si>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</si>
  <si>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</si>
  <si>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</si>
  <si>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</si>
  <si>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</si>
  <si>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</si>
  <si>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</si>
  <si>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</si>
  <si>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</si>
  <si>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</si>
  <si>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</si>
  <si>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</si>
  <si>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</si>
  <si>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</si>
  <si>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</si>
  <si>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</si>
  <si>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</si>
  <si>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</si>
  <si>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</si>
  <si>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</si>
  <si>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</si>
  <si>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</si>
  <si>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</si>
  <si>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</si>
  <si>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</si>
  <si>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</si>
  <si>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</si>
  <si>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</si>
  <si>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</si>
  <si>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</si>
  <si>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</si>
  <si>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</si>
  <si>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</si>
  <si>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</si>
  <si>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</si>
  <si>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</si>
  <si>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</si>
  <si>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</si>
  <si>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</si>
  <si>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</si>
  <si>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</si>
  <si>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</si>
  <si>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</si>
  <si>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</si>
  <si>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</si>
  <si>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</si>
  <si>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</si>
  <si>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</si>
  <si>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</si>
  <si>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</si>
  <si>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</si>
  <si>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</si>
  <si>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</si>
  <si>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</si>
  <si>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</si>
  <si>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</si>
  <si>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</si>
  <si>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</si>
  <si>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</si>
  <si>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</si>
  <si>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</si>
  <si>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</si>
  <si>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</si>
  <si>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</si>
  <si>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</si>
  <si>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</si>
  <si>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</si>
  <si>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</si>
  <si>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</si>
  <si>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</si>
  <si>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</si>
  <si>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</si>
  <si>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</si>
  <si>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</si>
  <si>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</si>
  <si>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</si>
  <si>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</si>
  <si>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</si>
  <si>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</si>
  <si>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</si>
  <si>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</si>
  <si>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</si>
  <si>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</si>
  <si>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</si>
  <si>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</si>
  <si>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</si>
  <si>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</si>
  <si>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</si>
  <si>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</si>
  <si>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</si>
  <si>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</si>
  <si>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</si>
  <si>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</si>
  <si>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</si>
  <si>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</si>
  <si>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</si>
  <si>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</si>
  <si>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</si>
  <si>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</si>
  <si>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</si>
  <si>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</si>
  <si>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</si>
  <si>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</si>
  <si>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</si>
  <si>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</si>
  <si>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</si>
  <si>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</si>
  <si>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</si>
  <si>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</si>
  <si>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</si>
  <si>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</si>
  <si>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</si>
  <si>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</si>
  <si>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</si>
  <si>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</si>
  <si>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</si>
  <si>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</si>
  <si>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</si>
  <si>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</si>
  <si>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</si>
  <si>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</si>
  <si>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</si>
  <si>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</si>
  <si>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</si>
  <si>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</si>
  <si>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</si>
  <si>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</si>
  <si>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</si>
  <si>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</si>
  <si>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</si>
  <si>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</si>
  <si>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</si>
  <si>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</si>
  <si>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</si>
  <si>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</si>
  <si>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</si>
  <si>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</si>
  <si>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</si>
  <si>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</si>
  <si>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</si>
  <si>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</si>
  <si>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</si>
  <si>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</si>
  <si>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</si>
  <si>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</si>
  <si>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</si>
  <si>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</si>
  <si>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</si>
  <si>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</si>
  <si>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</si>
  <si>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</si>
  <si>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</si>
  <si>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</si>
  <si>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</si>
  <si>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</si>
  <si>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</si>
  <si>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</si>
  <si>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</si>
  <si>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</si>
  <si>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</si>
  <si>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</si>
  <si>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</si>
  <si>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</si>
  <si>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</si>
  <si>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</si>
  <si>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</si>
  <si>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</si>
  <si>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</si>
  <si>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</si>
  <si>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</si>
  <si>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</si>
  <si>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</si>
  <si>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</si>
  <si>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</si>
  <si>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</si>
  <si>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</si>
  <si>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</si>
  <si>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</si>
  <si>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</si>
  <si>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</si>
  <si>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</si>
  <si>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</si>
  <si>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</si>
  <si>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</si>
  <si>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</si>
  <si>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</si>
  <si>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</si>
  <si>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</si>
  <si>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</si>
  <si>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</si>
  <si>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</si>
  <si>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</si>
  <si>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</si>
  <si>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</si>
  <si>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</si>
  <si>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</si>
  <si>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</si>
  <si>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</si>
  <si>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</si>
  <si>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</si>
  <si>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</si>
  <si>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</si>
  <si>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</si>
  <si>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</si>
  <si>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</si>
  <si>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</si>
  <si>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</si>
  <si>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</si>
  <si>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</si>
  <si>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</si>
  <si>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</si>
  <si>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</si>
  <si>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</si>
  <si>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</si>
  <si>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</si>
  <si>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</si>
  <si>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</si>
  <si>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</si>
  <si>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</si>
  <si>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</si>
  <si>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</si>
  <si>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</si>
  <si>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</si>
  <si>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</si>
  <si>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</si>
  <si>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</si>
  <si>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</si>
  <si>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</si>
  <si>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</si>
  <si>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</si>
  <si>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</si>
  <si>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</si>
  <si>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</si>
  <si>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</si>
  <si>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</si>
  <si>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</si>
  <si>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</si>
  <si>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</si>
  <si>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</si>
  <si>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</si>
  <si>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</si>
  <si>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</si>
  <si>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</si>
  <si>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</si>
  <si>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</si>
  <si>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</si>
  <si>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</si>
  <si>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</si>
  <si>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</si>
  <si>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</si>
  <si>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</si>
  <si>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</si>
  <si>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</si>
  <si>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</si>
  <si>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</si>
  <si>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</si>
  <si>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</si>
  <si>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</si>
  <si>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</si>
  <si>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</si>
  <si>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</si>
  <si>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</si>
  <si>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</si>
  <si>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</si>
  <si>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</si>
  <si>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</si>
  <si>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</si>
  <si>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</si>
  <si>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</si>
  <si>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</si>
  <si>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</si>
  <si>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</si>
  <si>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</si>
  <si>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</si>
  <si>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</si>
  <si>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</si>
  <si>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</si>
  <si>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</si>
  <si>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</si>
  <si>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</si>
  <si>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</si>
  <si>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</si>
  <si>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</si>
  <si>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</si>
  <si>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</si>
  <si>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</si>
  <si>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</si>
  <si>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</si>
  <si>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</si>
  <si>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</si>
  <si>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</si>
  <si>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</si>
  <si>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</si>
  <si>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</si>
  <si>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</si>
  <si>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</si>
  <si>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</si>
  <si>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</si>
  <si>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</si>
  <si>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</si>
  <si>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</si>
  <si>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</si>
  <si>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</si>
  <si>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</si>
  <si>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</si>
  <si>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</si>
  <si>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</si>
  <si>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</si>
  <si>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</si>
  <si>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</si>
  <si>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</si>
  <si>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</si>
  <si>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</si>
  <si>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</si>
  <si>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</si>
  <si>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</si>
  <si>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</si>
  <si>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</si>
  <si>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</si>
  <si>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</si>
  <si>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</si>
  <si>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</si>
  <si>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</si>
  <si>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</si>
  <si>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</si>
  <si>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</si>
  <si>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</si>
  <si>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</si>
  <si>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</si>
  <si>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</si>
  <si>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</si>
  <si>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</si>
  <si>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</si>
  <si>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</si>
  <si>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</si>
  <si>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</si>
  <si>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</si>
  <si>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</si>
  <si>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</si>
  <si>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</si>
  <si>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</si>
  <si>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</si>
  <si>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</si>
  <si>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</si>
  <si>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</si>
  <si>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</si>
  <si>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</si>
  <si>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</si>
  <si>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</si>
  <si>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</si>
  <si>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</si>
  <si>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</si>
  <si>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</si>
  <si>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</si>
  <si>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</si>
  <si>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</si>
  <si>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</si>
  <si>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</si>
  <si>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</si>
  <si>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</si>
  <si>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</si>
  <si>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</si>
  <si>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</si>
  <si>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</si>
  <si>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</si>
  <si>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</si>
  <si>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</si>
  <si>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</si>
  <si>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</si>
  <si>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</si>
  <si>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</si>
  <si>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</si>
  <si>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</si>
  <si>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</si>
  <si>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</si>
  <si>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</si>
  <si>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</si>
  <si>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</si>
  <si>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</si>
  <si>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</si>
  <si>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</si>
  <si>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</si>
  <si>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</si>
  <si>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</si>
  <si>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</si>
  <si>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</si>
  <si>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</si>
  <si>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</si>
  <si>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</si>
  <si>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</si>
  <si>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</si>
  <si>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</si>
  <si>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</si>
  <si>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</si>
  <si>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</si>
  <si>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</si>
  <si>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</si>
  <si>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</si>
  <si>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</si>
  <si>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</si>
  <si>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</si>
  <si>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</si>
  <si>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</si>
  <si>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</si>
  <si>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</si>
  <si>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</si>
  <si>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</si>
  <si>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</si>
  <si>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</si>
  <si>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</si>
  <si>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</si>
  <si>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</si>
  <si>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</si>
  <si>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</si>
  <si>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</si>
  <si>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</si>
  <si>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</si>
  <si>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</si>
  <si>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</si>
  <si>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</si>
  <si>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</si>
  <si>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</si>
  <si>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</si>
  <si>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</si>
  <si>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</si>
  <si>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</si>
  <si>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</si>
  <si>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</si>
  <si>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</si>
  <si>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</si>
  <si>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</si>
  <si>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</si>
  <si>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</si>
  <si>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</si>
  <si>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</si>
  <si>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</si>
  <si>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</si>
  <si>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</si>
  <si>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</si>
  <si>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</si>
  <si>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</si>
  <si>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</si>
  <si>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</si>
  <si>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</si>
  <si>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</si>
  <si>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</si>
  <si>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</si>
  <si>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</si>
  <si>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</si>
  <si>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</si>
  <si>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</si>
  <si>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</si>
  <si>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</si>
  <si>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</si>
  <si>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</si>
  <si>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</si>
  <si>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</si>
  <si>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</si>
  <si>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</si>
  <si>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</si>
  <si>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</si>
  <si>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</si>
  <si>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</si>
  <si>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</si>
  <si>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</si>
  <si>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</si>
  <si>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</si>
  <si>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</si>
  <si>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</si>
  <si>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</si>
  <si>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</si>
  <si>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</si>
  <si>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</si>
  <si>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</si>
  <si>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</si>
  <si>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</si>
  <si>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</si>
  <si>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</si>
  <si>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</si>
  <si>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</si>
  <si>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</si>
  <si>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</si>
  <si>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</si>
  <si>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</si>
  <si>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</si>
  <si>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</si>
  <si>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</si>
  <si>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</si>
  <si>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</si>
  <si>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</si>
  <si>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</si>
  <si>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</si>
  <si>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</si>
  <si>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</si>
  <si>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</si>
  <si>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</si>
  <si>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</si>
  <si>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</si>
  <si>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</si>
  <si>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</si>
  <si>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</si>
  <si>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</si>
  <si>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</si>
  <si>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</si>
  <si>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</si>
  <si>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</si>
  <si>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</si>
  <si>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</si>
  <si>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</si>
  <si>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</si>
  <si>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</si>
  <si>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</si>
  <si>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</si>
  <si>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</si>
  <si>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</si>
  <si>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</si>
  <si>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</si>
  <si>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</si>
  <si>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</si>
  <si>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</si>
  <si>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</si>
  <si>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</si>
  <si>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</si>
  <si>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</si>
  <si>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</si>
  <si>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</si>
  <si>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</si>
  <si>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</si>
  <si>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</si>
  <si>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</si>
  <si>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</si>
  <si>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</si>
  <si>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</si>
  <si>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</si>
  <si>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</si>
  <si>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</si>
  <si>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</si>
  <si>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</si>
  <si>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</si>
  <si>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</si>
  <si>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</si>
  <si>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</si>
  <si>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</si>
  <si>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</si>
  <si>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</si>
  <si>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</si>
  <si>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</si>
  <si>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</si>
  <si>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</si>
  <si>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</si>
  <si>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</si>
  <si>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</si>
  <si>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</si>
  <si>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</si>
  <si>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</si>
  <si>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</si>
  <si>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</si>
  <si>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</si>
  <si>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</si>
  <si>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</si>
  <si>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</si>
  <si>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</si>
  <si>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</si>
  <si>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</si>
  <si>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</si>
  <si>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</si>
  <si>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</si>
  <si>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</si>
  <si>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</si>
  <si>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</si>
  <si>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</si>
  <si>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</si>
  <si>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</si>
  <si>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</si>
  <si>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</si>
  <si>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</si>
  <si>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</si>
  <si>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</si>
  <si>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</si>
  <si>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</si>
  <si>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</si>
  <si>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</si>
  <si>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</si>
  <si>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</si>
  <si>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</si>
  <si>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</si>
  <si>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</si>
  <si>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</si>
  <si>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</si>
  <si>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</si>
  <si>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</si>
  <si>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</si>
  <si>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</si>
  <si>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</si>
  <si>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</si>
  <si>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</si>
  <si>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</si>
  <si>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</si>
  <si>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</si>
  <si>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</si>
  <si>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</si>
  <si>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</si>
  <si>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</si>
  <si>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</si>
  <si>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</si>
  <si>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</si>
  <si>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</si>
  <si>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</si>
  <si>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</si>
  <si>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</si>
  <si>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</si>
  <si>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</si>
  <si>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</si>
  <si>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</si>
  <si>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</si>
  <si>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</si>
  <si>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</si>
  <si>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</si>
  <si>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</si>
  <si>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</si>
  <si>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</si>
  <si>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</si>
  <si>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</si>
  <si>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</si>
  <si>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</si>
  <si>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</si>
  <si>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</si>
  <si>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</si>
  <si>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</si>
  <si>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</si>
  <si>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</si>
  <si>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</si>
  <si>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</si>
  <si>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</si>
  <si>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</si>
  <si>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</si>
  <si>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</si>
  <si>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</si>
  <si>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</si>
  <si>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</si>
  <si>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</si>
  <si>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</si>
  <si>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</si>
  <si>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</si>
  <si>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</si>
  <si>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</si>
  <si>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</si>
  <si>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</si>
  <si>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</si>
  <si>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</si>
  <si>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</si>
  <si>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</si>
  <si>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</si>
  <si>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</si>
  <si>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</si>
  <si>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</si>
  <si>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</si>
  <si>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</si>
  <si>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</si>
  <si>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</si>
  <si>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</si>
  <si>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</si>
  <si>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</si>
  <si>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</si>
  <si>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</si>
  <si>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</si>
  <si>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</si>
  <si>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</si>
  <si>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</si>
  <si>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</si>
  <si>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</si>
  <si>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</si>
  <si>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</si>
  <si>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</si>
  <si>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</si>
  <si>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</si>
  <si>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</si>
  <si>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</si>
  <si>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</si>
  <si>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</si>
  <si>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</si>
  <si>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</si>
  <si>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</si>
  <si>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</si>
  <si>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</si>
  <si>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</si>
  <si>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</si>
  <si>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</si>
  <si>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</si>
  <si>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</si>
  <si>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</si>
  <si>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</si>
  <si>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</si>
  <si>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</si>
  <si>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</si>
  <si>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</si>
  <si>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</si>
  <si>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</si>
  <si>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</si>
  <si>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</si>
  <si>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</si>
  <si>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</si>
  <si>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</si>
  <si>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</si>
  <si>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</si>
  <si>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</si>
  <si>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</si>
  <si>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</si>
  <si>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</si>
  <si>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</si>
  <si>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</si>
  <si>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</si>
  <si>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</si>
  <si>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</si>
  <si>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</si>
  <si>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</si>
  <si>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</si>
  <si>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</si>
  <si>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</si>
  <si>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</si>
  <si>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</si>
  <si>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</si>
  <si>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</si>
  <si>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</si>
  <si>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</si>
  <si>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</si>
  <si>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</si>
  <si>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</si>
  <si>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</si>
  <si>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</si>
  <si>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</si>
  <si>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</si>
  <si>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</si>
  <si>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</si>
  <si>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</si>
  <si>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</si>
  <si>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</si>
  <si>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</si>
  <si>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</si>
  <si>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</si>
  <si>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</si>
  <si>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</si>
  <si>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</si>
  <si>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</si>
  <si>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</si>
  <si>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</si>
  <si>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</si>
  <si>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</si>
  <si>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</si>
  <si>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</si>
  <si>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</si>
  <si>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</si>
  <si>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</si>
  <si>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</si>
  <si>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</si>
  <si>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</si>
  <si>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</si>
  <si>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</si>
  <si>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</si>
  <si>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</si>
  <si>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</si>
  <si>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</si>
  <si>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</si>
  <si>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</si>
  <si>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</si>
  <si>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</si>
  <si>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</si>
  <si>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</si>
  <si>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</si>
  <si>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</si>
  <si>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</si>
  <si>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</si>
  <si>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</si>
  <si>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</si>
  <si>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</si>
  <si>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</si>
  <si>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</si>
  <si>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</si>
  <si>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</si>
  <si>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</si>
  <si>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</si>
  <si>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</si>
  <si>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</si>
  <si>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</si>
  <si>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</si>
  <si>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</si>
  <si>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</si>
  <si>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</si>
  <si>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</si>
  <si>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</si>
  <si>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</si>
  <si>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</si>
  <si>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</si>
  <si>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</si>
  <si>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</si>
  <si>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</si>
  <si>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</si>
  <si>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</si>
  <si>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</si>
  <si>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</si>
  <si>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</si>
  <si>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</si>
  <si>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</si>
  <si>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</si>
  <si>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</si>
  <si>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</si>
  <si>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</si>
  <si>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</si>
  <si>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</si>
  <si>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</si>
  <si>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</si>
  <si>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</si>
  <si>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</si>
  <si>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</si>
  <si>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</si>
  <si>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</si>
  <si>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</si>
  <si>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</si>
  <si>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</si>
  <si>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</si>
  <si>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</si>
  <si>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</si>
  <si>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</si>
  <si>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</si>
  <si>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</si>
  <si>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</si>
  <si>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</si>
  <si>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</si>
  <si>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</si>
  <si>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</si>
  <si>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</si>
  <si>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</si>
  <si>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</si>
  <si>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</si>
  <si>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</si>
  <si>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</si>
  <si>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</si>
  <si>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</si>
  <si>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</si>
  <si>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</si>
  <si>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</si>
  <si>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</si>
  <si>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</si>
  <si>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</si>
  <si>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</si>
  <si>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</si>
  <si>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</si>
  <si>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</si>
  <si>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</si>
  <si>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</si>
  <si>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</si>
  <si>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</si>
  <si>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</si>
  <si>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</si>
  <si>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</si>
  <si>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</si>
  <si>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</si>
  <si>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</si>
  <si>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</si>
  <si>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</si>
  <si>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</si>
  <si>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</si>
  <si>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</si>
  <si>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</si>
  <si>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</si>
  <si>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</si>
  <si>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</si>
  <si>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</si>
  <si>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</si>
  <si>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</si>
  <si>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</si>
  <si>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</si>
  <si>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</si>
  <si>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</si>
  <si>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</si>
  <si>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</si>
  <si>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</si>
  <si>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</si>
  <si>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</si>
  <si>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</si>
  <si>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</si>
  <si>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</si>
  <si>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</si>
  <si>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</si>
  <si>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</si>
  <si>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</si>
  <si>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</si>
  <si>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</si>
  <si>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</si>
  <si>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</si>
  <si>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</si>
  <si>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</si>
  <si>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</si>
  <si>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</si>
  <si>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</si>
  <si>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</si>
  <si>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</si>
  <si>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</si>
  <si>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</si>
  <si>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</si>
  <si>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</si>
  <si>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</si>
  <si>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</si>
  <si>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</si>
  <si>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</si>
  <si>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</si>
  <si>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</si>
  <si>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</si>
  <si>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</si>
  <si>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</si>
  <si>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</si>
  <si>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</si>
  <si>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</si>
  <si>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</si>
  <si>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</si>
  <si>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</si>
  <si>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</si>
  <si>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</si>
  <si>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</si>
  <si>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</si>
  <si>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</si>
  <si>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</si>
  <si>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</si>
  <si>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</si>
  <si>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</si>
  <si>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</si>
  <si>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</si>
  <si>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</si>
  <si>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</si>
  <si>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</si>
  <si>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</si>
  <si>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</si>
  <si>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</si>
  <si>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</si>
  <si>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</si>
  <si>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</si>
  <si>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</si>
  <si>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</si>
  <si>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</si>
  <si>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</si>
  <si>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</si>
  <si>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</si>
  <si>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</si>
  <si>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</si>
  <si>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</si>
  <si>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</si>
  <si>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</si>
  <si>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</si>
  <si>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</si>
  <si>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</si>
  <si>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</si>
  <si>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</si>
  <si>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</si>
  <si>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</si>
  <si>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</si>
  <si>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</si>
  <si>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</si>
  <si>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</si>
  <si>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</si>
  <si>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</si>
  <si>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</si>
  <si>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</si>
  <si>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</si>
  <si>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</si>
  <si>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</si>
  <si>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</si>
  <si>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</si>
  <si>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</si>
  <si>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</si>
  <si>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</si>
  <si>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</si>
  <si>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</si>
  <si>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</si>
  <si>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</si>
  <si>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</si>
  <si>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</si>
  <si>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</si>
  <si>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</si>
  <si>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</si>
  <si>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</si>
  <si>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</si>
  <si>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</si>
  <si>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</si>
  <si>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</si>
  <si>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</si>
  <si>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</si>
  <si>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</si>
  <si>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</si>
  <si>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</si>
  <si>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</si>
  <si>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</si>
  <si>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</si>
  <si>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</si>
  <si>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</si>
  <si>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</si>
  <si>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</si>
  <si>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</si>
  <si>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</si>
  <si>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</si>
  <si>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</si>
  <si>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</si>
  <si>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</si>
  <si>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</si>
  <si>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</si>
  <si>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</si>
  <si>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</si>
  <si>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</si>
  <si>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</si>
  <si>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</si>
  <si>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</si>
  <si>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</si>
  <si>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</si>
  <si>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</si>
  <si>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</si>
  <si>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</si>
  <si>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</si>
  <si>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</si>
  <si>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</si>
  <si>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</si>
  <si>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</si>
  <si>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</si>
  <si>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</si>
  <si>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</si>
  <si>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</si>
  <si>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</si>
  <si>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</si>
  <si>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</si>
  <si>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</si>
  <si>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</si>
  <si>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</si>
  <si>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</si>
  <si>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</si>
  <si>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</si>
  <si>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</si>
  <si>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</si>
  <si>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</si>
  <si>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</si>
  <si>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</si>
  <si>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</si>
  <si>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</si>
  <si>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</si>
  <si>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</si>
  <si>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</si>
  <si>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</si>
  <si>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</si>
  <si>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</si>
  <si>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</si>
  <si>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</si>
  <si>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</si>
  <si>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</si>
  <si>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</si>
  <si>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</si>
  <si>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</si>
  <si>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</si>
  <si>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</si>
  <si>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</si>
  <si>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</si>
  <si>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</si>
  <si>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</si>
  <si>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</si>
  <si>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</si>
  <si>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</si>
  <si>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</si>
  <si>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</si>
  <si>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</si>
  <si>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</si>
  <si>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</si>
  <si>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</si>
  <si>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</si>
  <si>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</si>
  <si>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</si>
  <si>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</si>
  <si>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</si>
  <si>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</si>
  <si>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</si>
  <si>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</si>
  <si>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</si>
  <si>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</si>
  <si>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</si>
  <si>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</si>
  <si>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</si>
  <si>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</si>
  <si>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</si>
  <si>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</si>
  <si>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</si>
  <si>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</si>
  <si>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</si>
  <si>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</si>
  <si>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</si>
  <si>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</si>
  <si>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</si>
  <si>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</si>
  <si>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</si>
  <si>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</si>
  <si>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</si>
  <si>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</si>
  <si>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</si>
  <si>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</si>
  <si>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</si>
  <si>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</si>
  <si>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</si>
  <si>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</si>
  <si>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</si>
  <si>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</si>
  <si>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</si>
  <si>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</si>
  <si>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</si>
  <si>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</si>
  <si>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</si>
  <si>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</si>
  <si>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</si>
  <si>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</si>
  <si>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</si>
  <si>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</si>
  <si>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</si>
  <si>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</si>
  <si>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</si>
  <si>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</si>
  <si>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</si>
  <si>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</si>
  <si>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</si>
  <si>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</si>
  <si>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</si>
  <si>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</si>
  <si>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</si>
  <si>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</si>
  <si>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</si>
  <si>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</si>
  <si>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</si>
  <si>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</si>
  <si>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</si>
  <si>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</si>
  <si>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</si>
  <si>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</si>
  <si>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</si>
  <si>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</si>
  <si>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</si>
  <si>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</si>
  <si>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</si>
  <si>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</si>
  <si>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</si>
  <si>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</si>
  <si>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</si>
  <si>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</si>
  <si>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</si>
  <si>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</si>
  <si>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</si>
  <si>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</si>
  <si>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</si>
  <si>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</si>
  <si>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</si>
  <si>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</si>
  <si>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</si>
  <si>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</si>
  <si>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</si>
  <si>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</si>
  <si>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</si>
  <si>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</si>
  <si>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</si>
  <si>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</si>
  <si>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</si>
  <si>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</si>
  <si>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</si>
  <si>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</si>
  <si>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</si>
  <si>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</si>
  <si>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</si>
  <si>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</si>
  <si>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</si>
  <si>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</si>
  <si>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</si>
  <si>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</si>
  <si>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</si>
  <si>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</si>
  <si>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</si>
  <si>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</si>
  <si>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</si>
  <si>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</si>
  <si>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</si>
  <si>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</si>
  <si>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</si>
  <si>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</si>
  <si>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</si>
  <si>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</si>
  <si>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</si>
  <si>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</si>
  <si>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</si>
  <si>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</si>
  <si>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</si>
  <si>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</si>
  <si>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</si>
  <si>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</si>
  <si>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</si>
  <si>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</si>
  <si>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</si>
  <si>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</si>
  <si>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</si>
  <si>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</si>
  <si>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</si>
  <si>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</si>
  <si>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</si>
  <si>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</si>
  <si>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</si>
  <si>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</si>
  <si>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</si>
  <si>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</si>
  <si>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</si>
  <si>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</si>
  <si>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</si>
  <si>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</si>
  <si>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</si>
  <si>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</si>
  <si>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</si>
  <si>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</si>
  <si>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</si>
  <si>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</si>
  <si>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</si>
  <si>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</si>
  <si>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</si>
  <si>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</si>
  <si>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</si>
  <si>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</si>
  <si>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</si>
  <si>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</si>
  <si>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</si>
  <si>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</si>
  <si>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</si>
  <si>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</si>
  <si>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</si>
  <si>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</si>
  <si>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</si>
  <si>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</si>
  <si>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</si>
  <si>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</si>
  <si>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</si>
  <si>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</si>
  <si>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</si>
  <si>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</si>
  <si>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</si>
  <si>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</si>
  <si>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</si>
  <si>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</si>
  <si>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</si>
  <si>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</si>
  <si>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</si>
  <si>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</si>
  <si>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</si>
  <si>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</si>
  <si>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</si>
  <si>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</si>
  <si>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</si>
  <si>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</si>
  <si>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</si>
  <si>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</si>
  <si>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</si>
  <si>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</si>
  <si>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</si>
  <si>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</si>
  <si>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</si>
  <si>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</si>
  <si>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</si>
  <si>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</si>
  <si>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</si>
  <si>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</si>
  <si>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</si>
  <si>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</si>
  <si>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</si>
  <si>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</si>
  <si>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</si>
  <si>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</si>
  <si>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</si>
  <si>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</si>
  <si>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</si>
  <si>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</si>
  <si>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</si>
  <si>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</si>
  <si>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</si>
  <si>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</si>
  <si>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</si>
  <si>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</si>
  <si>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</si>
  <si>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</si>
  <si>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</si>
  <si>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</si>
  <si>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</si>
  <si>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</si>
  <si>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</si>
  <si>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</si>
  <si>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</si>
  <si>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</si>
  <si>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</si>
  <si>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</si>
  <si>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</si>
  <si>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</si>
  <si>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</si>
  <si>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</si>
  <si>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</si>
  <si>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</si>
  <si>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</si>
  <si>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</si>
  <si>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</si>
  <si>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</si>
  <si>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</si>
  <si>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</si>
  <si>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</si>
  <si>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</si>
  <si>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</si>
  <si>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</si>
  <si>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</si>
  <si>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</si>
  <si>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</si>
  <si>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</si>
  <si>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</si>
  <si>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</si>
  <si>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</si>
  <si>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</si>
  <si>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</si>
  <si>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</si>
  <si>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</si>
  <si>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</si>
  <si>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</si>
  <si>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</si>
  <si>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</si>
  <si>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</si>
  <si>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</si>
  <si>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</si>
  <si>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</si>
  <si>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</si>
  <si>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</si>
  <si>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</si>
  <si>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</si>
  <si>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</si>
  <si>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</si>
  <si>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</si>
  <si>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</si>
  <si>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</si>
  <si>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</si>
  <si>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</si>
  <si>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</si>
  <si>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</si>
  <si>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</si>
  <si>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</si>
  <si>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</si>
  <si>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</si>
  <si>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</si>
  <si>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</si>
  <si>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</si>
  <si>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</si>
  <si>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</si>
  <si>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</si>
  <si>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</si>
  <si>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</si>
  <si>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</si>
  <si>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</si>
  <si>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</si>
  <si>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</si>
  <si>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</si>
  <si>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</si>
  <si>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</si>
  <si>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</si>
  <si>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</si>
  <si>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</si>
  <si>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</si>
  <si>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</si>
  <si>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</si>
  <si>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</si>
  <si>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</si>
  <si>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</si>
  <si>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</si>
  <si>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</si>
  <si>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</si>
  <si>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</si>
  <si>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</si>
  <si>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</si>
  <si>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</si>
  <si>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</si>
  <si>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</si>
  <si>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</si>
  <si>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</si>
  <si>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</si>
  <si>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</si>
  <si>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</si>
  <si>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</si>
  <si>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</si>
  <si>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</si>
  <si>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</si>
  <si>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</si>
  <si>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</si>
  <si>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</si>
  <si>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</si>
  <si>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</si>
  <si>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</si>
  <si>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</si>
  <si>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</si>
  <si>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</si>
  <si>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</si>
  <si>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</si>
  <si>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</si>
  <si>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</si>
  <si>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</si>
  <si>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</si>
  <si>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</si>
  <si>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</si>
  <si>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</si>
  <si>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</si>
  <si>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</si>
  <si>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</si>
  <si>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</si>
  <si>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</si>
  <si>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</si>
  <si>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</si>
  <si>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</si>
  <si>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</si>
  <si>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</si>
  <si>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</si>
  <si>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</si>
  <si>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</si>
  <si>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</si>
  <si>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</si>
  <si>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</si>
  <si>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</si>
  <si>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</si>
  <si>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</si>
  <si>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</si>
  <si>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</si>
  <si>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</si>
  <si>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</si>
  <si>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</si>
  <si>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</si>
  <si>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</si>
  <si>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</si>
  <si>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</si>
  <si>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</si>
  <si>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</si>
  <si>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</si>
  <si>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</si>
  <si>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</si>
  <si>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</si>
  <si>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</si>
  <si>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</si>
  <si>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</si>
  <si>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</si>
  <si>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</si>
  <si>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</si>
  <si>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</si>
  <si>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</si>
  <si>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</si>
  <si>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</si>
  <si>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</si>
  <si>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</si>
  <si>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</si>
  <si>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</si>
  <si>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</si>
  <si>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</si>
  <si>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</si>
  <si>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</si>
  <si>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</si>
  <si>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</si>
  <si>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</si>
  <si>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</si>
  <si>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</si>
  <si>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</si>
  <si>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</si>
  <si>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</si>
  <si>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</si>
  <si>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</si>
  <si>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</si>
  <si>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</si>
  <si>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</si>
  <si>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</si>
  <si>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</si>
  <si>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</si>
  <si>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</si>
  <si>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</si>
  <si>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</si>
  <si>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</si>
  <si>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</si>
  <si>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</si>
  <si>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</si>
  <si>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</si>
  <si>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</si>
  <si>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</si>
  <si>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</si>
  <si>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</si>
  <si>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</si>
  <si>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</si>
  <si>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</si>
  <si>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</si>
  <si>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</si>
  <si>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</si>
  <si>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</si>
  <si>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</si>
  <si>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</si>
  <si>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</si>
  <si>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</si>
  <si>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</si>
  <si>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</si>
  <si>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</si>
  <si>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</si>
  <si>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</si>
  <si>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</si>
  <si>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</si>
  <si>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</si>
  <si>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</si>
  <si>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</si>
  <si>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</si>
  <si>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</si>
  <si>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</si>
  <si>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</si>
  <si>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</si>
  <si>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</si>
  <si>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</si>
  <si>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</si>
  <si>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</si>
  <si>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</si>
  <si>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</si>
  <si>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</si>
  <si>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</si>
  <si>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</si>
  <si>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</si>
  <si>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</si>
  <si>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</si>
  <si>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</si>
  <si>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</si>
  <si>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</si>
  <si>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</si>
  <si>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</si>
  <si>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</si>
  <si>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</si>
  <si>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</si>
  <si>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</si>
  <si>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</si>
  <si>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</si>
  <si>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</si>
  <si>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</si>
  <si>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</si>
  <si>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</si>
  <si>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</si>
  <si>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</si>
  <si>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</si>
  <si>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</si>
  <si>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</si>
  <si>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</si>
  <si>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</si>
  <si>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</si>
  <si>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</si>
  <si>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</si>
  <si>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</si>
  <si>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</si>
  <si>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</si>
  <si>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</si>
  <si>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</si>
  <si>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</si>
  <si>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</si>
  <si>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</si>
  <si>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</si>
  <si>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</si>
  <si>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</si>
  <si>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</si>
  <si>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</si>
  <si>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</si>
  <si>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</si>
  <si>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</si>
  <si>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</si>
  <si>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</si>
  <si>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</si>
  <si>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</si>
  <si>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</si>
  <si>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</si>
  <si>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</si>
  <si>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</si>
  <si>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</si>
  <si>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</si>
  <si>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</si>
  <si>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</si>
  <si>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</si>
  <si>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</si>
  <si>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</si>
  <si>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</si>
  <si>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</si>
  <si>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</si>
  <si>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</si>
  <si>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</si>
  <si>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</si>
  <si>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</si>
  <si>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</si>
  <si>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</si>
  <si>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</si>
  <si>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</si>
  <si>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</si>
  <si>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</si>
  <si>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</si>
  <si>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</si>
  <si>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</si>
  <si>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</si>
  <si>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</si>
  <si>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</si>
  <si>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</si>
  <si>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</si>
  <si>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</si>
  <si>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</si>
  <si>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</si>
  <si>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</si>
  <si>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</si>
  <si>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</si>
  <si>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</si>
  <si>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</si>
  <si>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</si>
  <si>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</si>
  <si>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</si>
  <si>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</si>
  <si>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</si>
  <si>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</si>
  <si>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</si>
  <si>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</si>
  <si>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</si>
  <si>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</si>
  <si>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</si>
  <si>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</si>
  <si>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</si>
  <si>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</si>
  <si>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</si>
  <si>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</si>
  <si>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</si>
  <si>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</si>
  <si>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</si>
  <si>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</si>
  <si>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</si>
  <si>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</si>
  <si>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</si>
  <si>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</si>
  <si>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</si>
  <si>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</si>
  <si>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</si>
  <si>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</si>
  <si>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</si>
  <si>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</si>
  <si>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</si>
  <si>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</si>
  <si>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</si>
  <si>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</si>
  <si>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</si>
  <si>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</si>
  <si>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</si>
  <si>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</si>
  <si>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</si>
  <si>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</si>
  <si>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</si>
  <si>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</si>
  <si>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</si>
  <si>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</si>
  <si>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</si>
  <si>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</si>
  <si>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</si>
  <si>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</si>
  <si>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</si>
  <si>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</si>
  <si>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</si>
  <si>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</si>
  <si>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</si>
  <si>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</si>
  <si>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</si>
  <si>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</si>
  <si>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</si>
  <si>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</si>
  <si>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</si>
  <si>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</si>
  <si>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</si>
  <si>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</si>
  <si>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</si>
  <si>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</si>
  <si>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</si>
  <si>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</si>
  <si>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</si>
  <si>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</si>
  <si>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</si>
  <si>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</si>
  <si>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</si>
  <si>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</si>
  <si>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</si>
  <si>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</si>
  <si>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</si>
  <si>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</si>
  <si>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</si>
  <si>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</si>
  <si>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</si>
  <si>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</si>
  <si>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</si>
  <si>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</si>
  <si>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</si>
  <si>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</si>
  <si>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</si>
  <si>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</si>
  <si>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</si>
  <si>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</si>
  <si>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</si>
  <si>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</si>
  <si>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</si>
  <si>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</si>
  <si>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</si>
  <si>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</si>
  <si>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</si>
  <si>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</si>
  <si>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</si>
  <si>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</si>
  <si>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</si>
  <si>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</si>
  <si>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</si>
  <si>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</si>
  <si>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</si>
  <si>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</si>
  <si>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</si>
  <si>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</si>
  <si>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</si>
  <si>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</si>
  <si>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</si>
  <si>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</si>
  <si>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</si>
  <si>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</si>
  <si>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</si>
  <si>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</si>
  <si>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</si>
  <si>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</si>
  <si>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</si>
  <si>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</si>
  <si>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</si>
  <si>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</si>
  <si>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</si>
  <si>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</si>
  <si>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</si>
  <si>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</si>
  <si>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</si>
  <si>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</si>
  <si>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</si>
  <si>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</si>
  <si>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</si>
  <si>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</si>
  <si>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</si>
  <si>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</si>
  <si>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</si>
  <si>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</si>
  <si>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</si>
  <si>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</si>
  <si>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</si>
  <si>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</si>
  <si>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</si>
  <si>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</si>
  <si>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</si>
  <si>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</si>
  <si>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</si>
  <si>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</si>
  <si>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</si>
  <si>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</si>
  <si>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</si>
  <si>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</si>
  <si>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</si>
  <si>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</si>
  <si>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</si>
  <si>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</si>
  <si>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</si>
  <si>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</si>
  <si>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</si>
  <si>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</si>
  <si>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</si>
  <si>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</si>
  <si>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</si>
  <si>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</si>
  <si>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</si>
  <si>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</si>
  <si>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</si>
  <si>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</si>
  <si>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</si>
  <si>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</si>
  <si>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</si>
  <si>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</si>
  <si>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</si>
  <si>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</si>
  <si>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</si>
  <si>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</si>
  <si>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</si>
  <si>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</si>
  <si>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</si>
  <si>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</si>
  <si>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</si>
  <si>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</si>
  <si>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</si>
  <si>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</si>
  <si>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</si>
  <si>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</si>
  <si>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</si>
  <si>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</si>
  <si>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</si>
  <si>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</si>
  <si>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</si>
  <si>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</si>
  <si>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</si>
  <si>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</si>
  <si>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</si>
  <si>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</si>
  <si>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</si>
  <si>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</si>
  <si>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</si>
  <si>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</si>
  <si>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</si>
  <si>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</si>
  <si>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</si>
  <si>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</si>
  <si>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</si>
  <si>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</si>
  <si>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</si>
  <si>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</si>
  <si>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</si>
  <si>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</si>
  <si>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</si>
  <si>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</si>
  <si>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</si>
  <si>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</si>
  <si>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</si>
  <si>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</si>
  <si>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</si>
  <si>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</si>
  <si>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</si>
  <si>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</si>
  <si>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</si>
  <si>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</si>
  <si>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</si>
  <si>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</si>
  <si>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</si>
  <si>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</si>
  <si>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</si>
  <si>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</si>
  <si>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</si>
  <si>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</si>
  <si>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</si>
  <si>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</si>
  <si>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</si>
  <si>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</si>
  <si>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</si>
  <si>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</si>
  <si>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</si>
  <si>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</si>
  <si>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</si>
  <si>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</si>
  <si>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</si>
  <si>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</si>
  <si>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</si>
  <si>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</si>
  <si>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</si>
  <si>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</si>
  <si>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</si>
  <si>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</si>
  <si>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</si>
  <si>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</si>
  <si>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</si>
  <si>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</si>
  <si>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</si>
  <si>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</si>
  <si>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</si>
  <si>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</si>
  <si>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</si>
  <si>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</si>
  <si>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</si>
  <si>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</si>
  <si>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</si>
  <si>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</si>
  <si>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</si>
  <si>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</si>
  <si>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</si>
  <si>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</si>
  <si>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</si>
  <si>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</si>
  <si>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</si>
  <si>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</si>
  <si>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</si>
  <si>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</si>
  <si>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</si>
  <si>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</si>
  <si>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</si>
  <si>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</si>
  <si>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</si>
  <si>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</si>
  <si>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</si>
  <si>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</si>
  <si>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</si>
  <si>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</si>
  <si>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</si>
  <si>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</si>
  <si>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</si>
  <si>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</si>
  <si>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</si>
  <si>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</si>
  <si>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</si>
  <si>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</si>
  <si>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</si>
  <si>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</si>
  <si>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</si>
  <si>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</si>
  <si>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</si>
  <si>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</si>
  <si>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</si>
  <si>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</si>
  <si>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</si>
  <si>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</si>
  <si>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</si>
  <si>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</si>
  <si>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</si>
  <si>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</si>
  <si>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</si>
  <si>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</si>
  <si>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</si>
  <si>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</si>
  <si>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</si>
  <si>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</si>
  <si>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</si>
  <si>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</si>
  <si>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</si>
  <si>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</si>
  <si>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</si>
  <si>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</si>
  <si>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</si>
  <si>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</si>
  <si>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</si>
  <si>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</si>
  <si>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</si>
  <si>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</si>
  <si>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</si>
  <si>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</si>
  <si>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</si>
  <si>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</si>
  <si>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</si>
  <si>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</si>
  <si>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</si>
  <si>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</si>
  <si>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</si>
  <si>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</si>
  <si>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</si>
  <si>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</si>
  <si>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</si>
  <si>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</si>
  <si>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</si>
  <si>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</si>
  <si>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</si>
  <si>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</si>
  <si>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</si>
  <si>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</si>
  <si>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</si>
  <si>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</si>
  <si>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</si>
  <si>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</si>
  <si>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</si>
  <si>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</si>
  <si>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</si>
  <si>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</si>
  <si>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</si>
  <si>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</si>
  <si>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</si>
  <si>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</si>
  <si>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</si>
  <si>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</si>
  <si>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</si>
  <si>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</si>
  <si>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</si>
  <si>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</si>
  <si>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</si>
  <si>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</si>
  <si>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</si>
  <si>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</si>
  <si>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</si>
  <si>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</si>
  <si>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</si>
  <si>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</si>
  <si>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</si>
  <si>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</si>
  <si>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</si>
  <si>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</si>
  <si>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</si>
  <si>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</si>
  <si>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</si>
  <si>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</si>
  <si>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</si>
  <si>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</si>
  <si>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</si>
  <si>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</si>
  <si>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</si>
  <si>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</si>
  <si>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</si>
  <si>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</si>
  <si>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</si>
  <si>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</si>
  <si>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</si>
  <si>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</si>
  <si>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</si>
  <si>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</si>
  <si>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</si>
  <si>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</si>
  <si>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</si>
  <si>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</si>
  <si>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</si>
  <si>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</si>
  <si>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</si>
  <si>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</si>
  <si>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</si>
  <si>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</si>
  <si>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</si>
  <si>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</si>
  <si>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</si>
  <si>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</si>
  <si>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</si>
  <si>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</si>
  <si>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</si>
  <si>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</si>
  <si>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</si>
  <si>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</si>
  <si>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</si>
  <si>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</si>
  <si>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</si>
  <si>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</si>
  <si>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</si>
  <si>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</si>
  <si>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</si>
  <si>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</si>
  <si>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</si>
  <si>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</si>
  <si>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</si>
  <si>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</si>
  <si>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</si>
  <si>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</si>
  <si>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</si>
  <si>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</si>
  <si>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</si>
  <si>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</si>
  <si>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</si>
  <si>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</si>
  <si>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</si>
  <si>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</si>
  <si>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</si>
  <si>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</si>
  <si>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</si>
  <si>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</si>
  <si>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</si>
  <si>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</si>
  <si>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</si>
  <si>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</si>
  <si>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</si>
  <si>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</si>
  <si>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</si>
  <si>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</si>
  <si>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</si>
  <si>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</si>
  <si>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</si>
  <si>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</si>
  <si>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</si>
  <si>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</si>
  <si>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</si>
  <si>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</si>
  <si>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</si>
  <si>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</si>
  <si>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</si>
  <si>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</si>
  <si>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</si>
  <si>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</si>
  <si>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</si>
  <si>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</si>
  <si>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</si>
  <si>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</si>
  <si>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</si>
  <si>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</si>
  <si>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</si>
  <si>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</si>
  <si>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</si>
  <si>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</si>
  <si>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</si>
  <si>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</si>
  <si>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</si>
  <si>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</si>
  <si>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</si>
  <si>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</si>
  <si>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</si>
  <si>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</si>
  <si>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</si>
  <si>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</si>
  <si>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</si>
  <si>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</si>
  <si>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</si>
  <si>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</si>
  <si>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</si>
  <si>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</si>
  <si>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</si>
  <si>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</si>
  <si>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</si>
  <si>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</si>
  <si>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</si>
  <si>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</si>
  <si>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</si>
  <si>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</si>
  <si>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</si>
  <si>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</si>
  <si>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</si>
  <si>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</si>
  <si>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</si>
  <si>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</si>
  <si>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</si>
  <si>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</si>
  <si>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</si>
  <si>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</si>
  <si>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</si>
  <si>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</si>
  <si>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</si>
  <si>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</si>
  <si>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</si>
  <si>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</si>
  <si>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</si>
  <si>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</si>
  <si>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</si>
  <si>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</si>
  <si>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</si>
  <si>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</si>
  <si>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</si>
  <si>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</si>
  <si>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</si>
  <si>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</si>
  <si>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</si>
  <si>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</si>
  <si>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</si>
  <si>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</si>
  <si>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</si>
  <si>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</si>
  <si>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</si>
  <si>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</si>
  <si>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</si>
  <si>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</si>
  <si>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</si>
  <si>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</si>
  <si>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</si>
  <si>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</si>
  <si>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</si>
  <si>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</si>
  <si>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</si>
  <si>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</si>
  <si>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</si>
  <si>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</si>
  <si>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</si>
  <si>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</si>
  <si>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</si>
  <si>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</si>
  <si>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</si>
  <si>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</si>
  <si>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</si>
  <si>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</si>
  <si>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</si>
  <si>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</si>
  <si>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</si>
  <si>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</si>
  <si>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</si>
  <si>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</si>
  <si>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</si>
  <si>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</si>
  <si>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</si>
  <si>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</si>
  <si>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</si>
  <si>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</si>
  <si>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</si>
  <si>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</si>
  <si>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</si>
  <si>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</si>
  <si>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</si>
  <si>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</si>
  <si>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</si>
  <si>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</si>
  <si>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</si>
  <si>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</si>
  <si>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</si>
  <si>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</si>
  <si>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</si>
  <si>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</si>
  <si>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</si>
  <si>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</si>
  <si>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</si>
  <si>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</si>
  <si>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</si>
  <si>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</si>
  <si>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</si>
  <si>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</si>
  <si>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</si>
  <si>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</si>
  <si>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</si>
  <si>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</si>
  <si>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</si>
  <si>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</si>
  <si>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</si>
  <si>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</si>
  <si>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</si>
  <si>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</si>
  <si>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</si>
  <si>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</si>
  <si>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</si>
  <si>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</si>
  <si>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</si>
  <si>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</si>
  <si>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</si>
  <si>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</si>
  <si>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</si>
  <si>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</si>
  <si>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</si>
  <si>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</si>
  <si>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</si>
  <si>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</si>
  <si>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</si>
  <si>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</si>
  <si>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</si>
  <si>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</si>
  <si>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</si>
  <si>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</si>
  <si>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</si>
  <si>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</si>
  <si>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</si>
  <si>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</si>
  <si>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</si>
  <si>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</si>
  <si>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</si>
  <si>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</si>
  <si>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</si>
  <si>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</si>
  <si>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</si>
  <si>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</si>
  <si>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</si>
  <si>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</si>
  <si>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</si>
  <si>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</si>
  <si>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</si>
  <si>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</si>
  <si>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</si>
  <si>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</si>
  <si>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</si>
  <si>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</si>
  <si>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</si>
  <si>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</si>
  <si>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</si>
  <si>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</si>
  <si>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</si>
  <si>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</si>
  <si>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</si>
  <si>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</si>
  <si>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</si>
  <si>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</si>
  <si>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</si>
  <si>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</si>
  <si>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</si>
  <si>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</si>
  <si>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</si>
  <si>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</si>
  <si>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</si>
  <si>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</si>
  <si>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</si>
  <si>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</si>
  <si>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</si>
  <si>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</si>
  <si>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</si>
  <si>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</si>
  <si>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</si>
  <si>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</si>
  <si>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</si>
  <si>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</si>
  <si>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</si>
  <si>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</si>
  <si>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</si>
  <si>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</si>
  <si>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</si>
  <si>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</si>
  <si>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</si>
  <si>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</si>
  <si>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</si>
  <si>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</si>
  <si>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</si>
  <si>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</si>
  <si>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</si>
  <si>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</si>
  <si>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</si>
  <si>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</si>
  <si>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</si>
  <si>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</si>
  <si>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</si>
  <si>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</si>
  <si>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</si>
  <si>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</si>
  <si>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</si>
  <si>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</si>
  <si>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</si>
  <si>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</si>
  <si>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</si>
  <si>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</si>
  <si>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</si>
  <si>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</si>
  <si>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</si>
  <si>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</si>
  <si>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</si>
  <si>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</si>
  <si>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</si>
  <si>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</si>
  <si>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</si>
  <si>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</si>
  <si>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</si>
  <si>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</si>
  <si>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</si>
  <si>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</si>
  <si>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</si>
  <si>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</si>
  <si>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</si>
  <si>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</si>
  <si>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</si>
  <si>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</si>
  <si>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</si>
  <si>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</si>
  <si>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</si>
  <si>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</si>
  <si>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</si>
  <si>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</si>
  <si>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</si>
  <si>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</si>
  <si>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</si>
  <si>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</si>
  <si>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</si>
  <si>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</si>
  <si>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</si>
  <si>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</si>
  <si>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</si>
  <si>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</si>
  <si>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</si>
  <si>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</si>
  <si>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</si>
  <si>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</si>
  <si>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</si>
  <si>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</si>
  <si>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</si>
  <si>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</si>
  <si>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</si>
  <si>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</si>
  <si>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</si>
  <si>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</si>
  <si>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</si>
  <si>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</si>
  <si>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</si>
  <si>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</si>
  <si>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</si>
  <si>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</si>
  <si>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</si>
  <si>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</si>
  <si>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</si>
  <si>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</si>
  <si>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</si>
  <si>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</si>
  <si>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</si>
  <si>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</si>
  <si>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</si>
  <si>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</si>
  <si>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</si>
  <si>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</si>
  <si>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</si>
  <si>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</si>
  <si>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</si>
  <si>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</si>
  <si>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</si>
  <si>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</si>
  <si>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</si>
  <si>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</si>
  <si>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</si>
  <si>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</si>
  <si>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</si>
  <si>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</si>
  <si>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</si>
  <si>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</si>
  <si>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</si>
  <si>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</si>
  <si>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</si>
  <si>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</si>
  <si>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</si>
  <si>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</si>
  <si>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</si>
  <si>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</si>
  <si>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</si>
  <si>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</si>
  <si>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</si>
  <si>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</si>
  <si>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</si>
  <si>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</si>
  <si>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</si>
  <si>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</si>
  <si>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</si>
  <si>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</si>
  <si>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</si>
  <si>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</si>
  <si>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</si>
  <si>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</si>
  <si>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</si>
  <si>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</si>
  <si>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</si>
  <si>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</si>
  <si>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</si>
  <si>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</si>
  <si>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</si>
  <si>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</si>
  <si>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</si>
  <si>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</si>
  <si>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</si>
  <si>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</si>
  <si>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</si>
  <si>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</si>
  <si>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</si>
  <si>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</si>
  <si>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</si>
  <si>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</si>
  <si>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</si>
  <si>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</si>
  <si>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</si>
  <si>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</si>
  <si>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</si>
  <si>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</si>
  <si>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</si>
  <si>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</si>
  <si>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</si>
  <si>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</si>
  <si>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</si>
  <si>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</si>
  <si>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</si>
  <si>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</si>
  <si>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</si>
  <si>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</si>
  <si>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</si>
  <si>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</si>
  <si>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</si>
  <si>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</si>
  <si>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</si>
  <si>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</si>
  <si>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</si>
  <si>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</si>
  <si>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</si>
  <si>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</si>
  <si>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</si>
  <si>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</si>
  <si>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</si>
  <si>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</si>
  <si>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</si>
  <si>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</si>
  <si>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</si>
  <si>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</si>
  <si>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</si>
  <si>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</si>
  <si>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</si>
  <si>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</si>
  <si>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</si>
  <si>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</si>
  <si>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</si>
  <si>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</si>
  <si>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</si>
  <si>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</si>
  <si>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</si>
  <si>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</si>
  <si>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</si>
  <si>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</si>
  <si>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</si>
  <si>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</si>
  <si>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</si>
  <si>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</si>
  <si>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</si>
  <si>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</si>
  <si>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</si>
  <si>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</si>
  <si>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</si>
  <si>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</si>
  <si>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</si>
  <si>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</si>
  <si>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</si>
  <si>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</si>
  <si>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</si>
  <si>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</si>
  <si>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</si>
  <si>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</si>
  <si>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</si>
  <si>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</si>
  <si>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</si>
  <si>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</si>
  <si>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</si>
  <si>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</si>
  <si>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</si>
  <si>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</si>
  <si>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</si>
  <si>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</si>
  <si>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</si>
  <si>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</si>
  <si>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</si>
  <si>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</si>
  <si>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</si>
  <si>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</si>
  <si>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</si>
  <si>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</si>
  <si>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</si>
  <si>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</si>
  <si>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</si>
  <si>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</si>
  <si>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</si>
  <si>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</si>
  <si>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</si>
  <si>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</si>
  <si>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</si>
  <si>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</si>
  <si>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</si>
  <si>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</si>
  <si>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</si>
  <si>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</si>
  <si>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</si>
  <si>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</si>
  <si>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</si>
  <si>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</si>
  <si>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</si>
  <si>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</si>
  <si>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</si>
  <si>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</si>
  <si>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</si>
  <si>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</si>
  <si>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</si>
  <si>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</si>
  <si>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</si>
  <si>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</si>
  <si>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</si>
  <si>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</si>
  <si>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</si>
  <si>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</si>
  <si>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</si>
  <si>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</si>
  <si>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</si>
  <si>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</si>
  <si>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</si>
  <si>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</si>
  <si>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</si>
  <si>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</si>
  <si>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</si>
  <si>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</si>
  <si>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</si>
  <si>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</si>
  <si>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</si>
  <si>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</si>
  <si>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</si>
  <si>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</si>
  <si>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</si>
  <si>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</si>
  <si>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</si>
  <si>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</si>
  <si>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</si>
  <si>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</si>
  <si>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</si>
  <si>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</si>
  <si>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</si>
  <si>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</si>
  <si>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</si>
  <si>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</si>
  <si>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</si>
  <si>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</si>
  <si>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</si>
  <si>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</si>
  <si>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</si>
  <si>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</si>
  <si>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</si>
  <si>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</si>
  <si>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</si>
  <si>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</si>
  <si>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</si>
  <si>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</si>
  <si>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</si>
  <si>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</si>
  <si>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</si>
  <si>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</si>
  <si>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</si>
  <si>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</si>
  <si>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</si>
  <si>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</si>
  <si>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</si>
  <si>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</si>
  <si>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</si>
  <si>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</si>
  <si>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</si>
  <si>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</si>
  <si>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</si>
  <si>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</si>
  <si>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</si>
  <si>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</si>
  <si>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</si>
  <si>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</si>
  <si>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</si>
  <si>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</si>
  <si>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</si>
  <si>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</si>
  <si>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</si>
  <si>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</si>
  <si>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</si>
  <si>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</si>
  <si>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</si>
  <si>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</si>
  <si>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</si>
  <si>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</si>
  <si>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</si>
  <si>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</si>
  <si>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</si>
  <si>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</si>
  <si>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</si>
  <si>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</si>
  <si>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</si>
  <si>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</si>
  <si>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</si>
  <si>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</si>
  <si>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</si>
  <si>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</si>
  <si>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</si>
  <si>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</si>
  <si>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</si>
  <si>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</si>
  <si>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</si>
  <si>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</si>
  <si>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</si>
  <si>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</si>
  <si>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</si>
  <si>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</si>
  <si>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</si>
  <si>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</si>
  <si>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</si>
  <si>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</si>
  <si>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</si>
  <si>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</si>
  <si>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</si>
  <si>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</si>
  <si>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</si>
  <si>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</si>
  <si>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</si>
  <si>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</si>
  <si>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</si>
  <si>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</si>
  <si>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</si>
  <si>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</si>
  <si>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</si>
  <si>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</si>
  <si>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</si>
  <si>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</si>
  <si>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</si>
  <si>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</si>
  <si>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</si>
  <si>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</si>
  <si>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</si>
  <si>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</si>
  <si>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</si>
  <si>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</si>
  <si>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</si>
  <si>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</si>
  <si>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</si>
  <si>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</si>
  <si>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</si>
  <si>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</si>
  <si>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</si>
  <si>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</si>
  <si>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</si>
  <si>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</si>
  <si>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</si>
  <si>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</si>
  <si>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</si>
  <si>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</si>
  <si>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</si>
  <si>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</si>
  <si>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</si>
  <si>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</si>
  <si>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</si>
  <si>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</si>
  <si>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</si>
  <si>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</si>
  <si>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</si>
  <si>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</si>
  <si>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</si>
  <si>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</si>
  <si>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</si>
  <si>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</si>
  <si>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</si>
  <si>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</si>
  <si>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</si>
  <si>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</si>
  <si>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</si>
  <si>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</si>
  <si>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</si>
  <si>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</si>
  <si>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</si>
  <si>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</si>
  <si>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</si>
  <si>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</si>
  <si>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</si>
  <si>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</si>
  <si>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</si>
  <si>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</si>
  <si>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</si>
  <si>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</si>
  <si>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</si>
  <si>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</si>
  <si>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</si>
  <si>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</si>
  <si>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</si>
  <si>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</si>
  <si>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</si>
  <si>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</si>
  <si>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</si>
  <si>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</si>
  <si>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</si>
  <si>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</si>
  <si>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</si>
  <si>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</si>
  <si>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</si>
  <si>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</si>
  <si>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</si>
  <si>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</si>
  <si>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</si>
  <si>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</si>
  <si>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</si>
  <si>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</si>
  <si>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</si>
  <si>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</si>
  <si>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</si>
  <si>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</si>
  <si>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</si>
  <si>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</si>
  <si>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</si>
  <si>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</si>
  <si>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</si>
  <si>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</si>
  <si>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</si>
  <si>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</si>
  <si>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</si>
  <si>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</si>
  <si>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</si>
  <si>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</si>
  <si>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</si>
  <si>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</si>
  <si>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</si>
  <si>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</si>
  <si>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</si>
  <si>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</si>
  <si>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</si>
  <si>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</si>
  <si>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</si>
  <si>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</si>
  <si>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</si>
  <si>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</si>
  <si>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</si>
  <si>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</si>
  <si>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</si>
  <si>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</si>
  <si>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</si>
  <si>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</si>
  <si>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</si>
  <si>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</si>
  <si>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</si>
  <si>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</si>
  <si>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</si>
  <si>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</si>
  <si>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</si>
  <si>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</si>
  <si>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</si>
  <si>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</si>
  <si>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</si>
  <si>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</si>
  <si>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</si>
  <si>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</si>
  <si>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</si>
  <si>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</si>
  <si>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</si>
  <si>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</si>
  <si>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</si>
  <si>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</si>
  <si>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</si>
  <si>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</si>
  <si>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</si>
  <si>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</si>
  <si>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</si>
  <si>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</si>
  <si>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</si>
  <si>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</si>
  <si>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</si>
  <si>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</si>
  <si>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</si>
  <si>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</si>
  <si>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</si>
  <si>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</si>
  <si>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</si>
  <si>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</si>
  <si>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</si>
  <si>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</si>
  <si>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</si>
  <si>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</si>
  <si>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</si>
  <si>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</si>
  <si>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</si>
  <si>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</si>
  <si>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</si>
  <si>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</si>
  <si>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</si>
  <si>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</si>
  <si>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</si>
  <si>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</si>
  <si>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</si>
  <si>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</si>
  <si>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</si>
  <si>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</si>
  <si>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</si>
  <si>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</si>
  <si>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</si>
  <si>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</si>
  <si>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</si>
  <si>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</si>
  <si>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</si>
  <si>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</si>
  <si>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</si>
  <si>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</si>
  <si>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</si>
  <si>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</si>
  <si>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</si>
  <si>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</si>
  <si>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</si>
  <si>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</si>
  <si>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</si>
  <si>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</si>
  <si>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</si>
  <si>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</si>
  <si>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</si>
  <si>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</si>
  <si>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</si>
  <si>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</si>
  <si>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</si>
  <si>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</si>
  <si>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</si>
  <si>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</si>
  <si>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</si>
  <si>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</si>
  <si>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</si>
  <si>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</si>
  <si>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</si>
  <si>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</si>
  <si>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</si>
  <si>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</si>
  <si>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</si>
  <si>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</si>
  <si>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</si>
  <si>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</si>
  <si>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</si>
  <si>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</si>
  <si>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</si>
  <si>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</si>
  <si>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</si>
  <si>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</si>
  <si>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</si>
  <si>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</si>
  <si>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</si>
  <si>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</si>
  <si>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</si>
  <si>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</si>
  <si>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</si>
  <si>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</si>
  <si>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</si>
  <si>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</si>
  <si>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</si>
  <si>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</si>
  <si>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</si>
  <si>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</si>
  <si>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</si>
  <si>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</si>
  <si>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</si>
  <si>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</si>
  <si>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</si>
  <si>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</si>
  <si>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</si>
  <si>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</si>
  <si>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</si>
  <si>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</si>
  <si>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</si>
  <si>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</si>
  <si>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</si>
  <si>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</si>
  <si>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</si>
  <si>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</si>
  <si>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</si>
  <si>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</si>
  <si>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</si>
  <si>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</si>
  <si>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</si>
  <si>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</si>
  <si>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</si>
  <si>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</si>
  <si>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</si>
  <si>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</si>
  <si>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</si>
  <si>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</si>
  <si>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</si>
  <si>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</si>
  <si>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</si>
  <si>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</si>
  <si>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</si>
  <si>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</si>
  <si>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</si>
  <si>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</si>
  <si>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</si>
  <si>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</si>
  <si>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</si>
  <si>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</si>
  <si>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</si>
  <si>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</si>
  <si>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</si>
  <si>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</si>
  <si>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</si>
  <si>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</si>
  <si>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</si>
  <si>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</si>
  <si>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</si>
  <si>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</si>
  <si>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</si>
  <si>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</si>
  <si>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</si>
  <si>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</si>
  <si>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</si>
  <si>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</si>
  <si>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</si>
  <si>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</si>
  <si>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</si>
  <si>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</si>
  <si>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</si>
  <si>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</si>
  <si>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</si>
  <si>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</si>
  <si>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</si>
  <si>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</si>
  <si>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</si>
  <si>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</si>
  <si>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</si>
  <si>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</si>
  <si>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</si>
  <si>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</si>
  <si>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</si>
  <si>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</si>
  <si>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</si>
  <si>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</si>
  <si>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</si>
  <si>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</si>
  <si>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</si>
  <si>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</si>
  <si>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</si>
  <si>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</si>
  <si>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</si>
  <si>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</si>
  <si>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</si>
  <si>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</si>
  <si>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</si>
  <si>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</si>
  <si>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</si>
  <si>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</si>
  <si>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</si>
  <si>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</si>
  <si>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</si>
  <si>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</si>
  <si>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</si>
  <si>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</si>
  <si>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</si>
  <si>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</si>
  <si>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</si>
  <si>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</si>
  <si>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</si>
  <si>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</si>
  <si>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</si>
  <si>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</si>
  <si>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</si>
  <si>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</si>
  <si>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</si>
  <si>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</si>
  <si>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</si>
  <si>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</si>
  <si>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</si>
  <si>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</si>
  <si>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</si>
  <si>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</si>
  <si>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</si>
  <si>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</si>
  <si>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</si>
  <si>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</si>
  <si>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</si>
  <si>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</si>
  <si>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</si>
  <si>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</si>
  <si>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</si>
  <si>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</si>
  <si>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</si>
  <si>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</si>
  <si>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</si>
  <si>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</si>
  <si>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</si>
  <si>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</si>
  <si>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</si>
  <si>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</si>
  <si>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</si>
  <si>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</si>
  <si>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</si>
  <si>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</si>
  <si>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</si>
  <si>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</si>
  <si>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</si>
  <si>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</si>
  <si>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</si>
  <si>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</si>
  <si>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</si>
  <si>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</si>
  <si>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</si>
  <si>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</si>
  <si>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</si>
  <si>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</si>
  <si>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</si>
  <si>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</si>
  <si>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</si>
  <si>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</si>
  <si>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</si>
  <si>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</si>
  <si>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</si>
  <si>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</si>
  <si>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</si>
  <si>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</si>
  <si>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</si>
  <si>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</si>
  <si>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</si>
  <si>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</si>
  <si>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</si>
  <si>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</si>
  <si>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</si>
  <si>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</si>
  <si>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</si>
  <si>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</si>
  <si>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</si>
  <si>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</si>
  <si>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</si>
  <si>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</si>
  <si>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</si>
  <si>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</si>
  <si>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</si>
  <si>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</si>
  <si>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</si>
  <si>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</si>
  <si>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</si>
  <si>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</si>
  <si>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</si>
  <si>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</si>
  <si>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</si>
  <si>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</si>
  <si>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</si>
  <si>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</si>
  <si>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</si>
  <si>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</si>
  <si>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</si>
  <si>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</si>
  <si>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</si>
  <si>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</si>
  <si>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</si>
  <si>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</si>
  <si>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</si>
  <si>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</si>
  <si>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</si>
  <si>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</si>
  <si>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</si>
  <si>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</si>
  <si>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</si>
  <si>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</si>
  <si>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</si>
  <si>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</si>
  <si>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</si>
  <si>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</si>
  <si>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</si>
  <si>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</si>
  <si>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</si>
  <si>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</si>
  <si>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</si>
  <si>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</si>
  <si>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</si>
  <si>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</si>
  <si>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</si>
  <si>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</si>
  <si>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</si>
  <si>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</si>
  <si>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</si>
  <si>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</si>
  <si>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</si>
  <si>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</si>
  <si>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</si>
  <si>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</si>
  <si>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</si>
  <si>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</si>
  <si>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</si>
  <si>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</si>
  <si>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</si>
  <si>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</si>
  <si>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</si>
  <si>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</si>
  <si>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</si>
  <si>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</si>
  <si>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</si>
  <si>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</si>
  <si>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</si>
  <si>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</si>
  <si>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</si>
  <si>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</si>
  <si>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</si>
  <si>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</si>
  <si>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</si>
  <si>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</si>
  <si>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</si>
  <si>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</si>
  <si>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</si>
  <si>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</si>
  <si>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</si>
  <si>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</si>
  <si>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</si>
  <si>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</si>
  <si>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</si>
  <si>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</si>
  <si>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</si>
  <si>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</si>
  <si>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</si>
  <si>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</si>
  <si>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</si>
  <si>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</si>
  <si>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</si>
  <si>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</si>
  <si>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</si>
  <si>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</si>
  <si>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</si>
  <si>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</si>
  <si>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</si>
  <si>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</si>
  <si>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</si>
  <si>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</si>
  <si>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</si>
  <si>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</si>
  <si>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</si>
  <si>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</si>
  <si>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</si>
  <si>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</si>
  <si>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</si>
  <si>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</si>
  <si>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</si>
  <si>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</si>
  <si>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</si>
  <si>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</si>
  <si>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</si>
  <si>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</si>
  <si>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</si>
  <si>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</si>
  <si>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</si>
  <si>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</si>
  <si>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</si>
  <si>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</si>
  <si>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</si>
  <si>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</si>
  <si>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</si>
  <si>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</si>
  <si>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</si>
  <si>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</si>
  <si>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</si>
  <si>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</si>
  <si>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</si>
  <si>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</si>
  <si>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</si>
  <si>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</si>
  <si>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</si>
  <si>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</si>
  <si>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</si>
  <si>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</si>
  <si>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</si>
  <si>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</si>
  <si>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</si>
  <si>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</si>
  <si>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</si>
  <si>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</si>
  <si>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</si>
  <si>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</si>
  <si>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</si>
  <si>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</si>
  <si>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</si>
  <si>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</si>
  <si>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</si>
  <si>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</si>
  <si>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</si>
  <si>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</si>
  <si>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</si>
  <si>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</si>
  <si>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</si>
  <si>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</si>
  <si>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</si>
  <si>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</si>
  <si>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</si>
  <si>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</si>
  <si>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</si>
  <si>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</si>
  <si>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</si>
  <si>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</si>
  <si>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</si>
  <si>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</si>
  <si>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</si>
  <si>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</si>
  <si>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</si>
  <si>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</si>
  <si>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</si>
  <si>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</si>
  <si>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</si>
  <si>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</si>
  <si>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</si>
  <si>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</si>
  <si>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</si>
  <si>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</si>
  <si>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</si>
  <si>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</si>
  <si>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</si>
  <si>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</si>
  <si>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</si>
  <si>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</si>
  <si>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</si>
  <si>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</si>
  <si>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</si>
  <si>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</si>
  <si>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</si>
  <si>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</si>
  <si>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</si>
  <si>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</si>
  <si>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</si>
  <si>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</si>
  <si>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</si>
  <si>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</si>
  <si>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</si>
  <si>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</si>
  <si>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</si>
  <si>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</si>
  <si>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</si>
  <si>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</si>
  <si>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</si>
  <si>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</si>
  <si>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</si>
  <si>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</si>
  <si>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</si>
  <si>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</si>
  <si>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</si>
  <si>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</si>
  <si>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</si>
  <si>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</si>
  <si>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</si>
  <si>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</si>
  <si>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</si>
  <si>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</si>
  <si>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</si>
  <si>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</si>
  <si>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</si>
  <si>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</si>
  <si>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</si>
  <si>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</si>
  <si>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</si>
  <si>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</si>
  <si>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</si>
  <si>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</si>
  <si>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</si>
  <si>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</si>
  <si>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</si>
  <si>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</si>
  <si>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</si>
  <si>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</si>
  <si>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</si>
  <si>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</si>
  <si>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</si>
  <si>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</si>
  <si>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</si>
  <si>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</si>
  <si>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</si>
  <si>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</si>
  <si>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</si>
  <si>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</si>
  <si>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</si>
  <si>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</si>
  <si>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</si>
  <si>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</si>
  <si>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</si>
  <si>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</si>
  <si>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</si>
  <si>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</si>
  <si>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</si>
  <si>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</si>
  <si>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</si>
  <si>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</si>
  <si>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</si>
  <si>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</si>
  <si>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</si>
  <si>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</si>
  <si>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</si>
  <si>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</si>
  <si>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</si>
  <si>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</si>
  <si>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</si>
  <si>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</si>
  <si>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</si>
  <si>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</si>
  <si>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</si>
  <si>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</si>
  <si>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</si>
  <si>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</si>
  <si>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</si>
  <si>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</si>
  <si>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</si>
  <si>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</si>
  <si>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</si>
  <si>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</si>
  <si>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</si>
  <si>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</si>
  <si>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</si>
  <si>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</si>
  <si>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</si>
  <si>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</si>
  <si>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</si>
  <si>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</si>
  <si>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</si>
  <si>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</si>
  <si>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</si>
  <si>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</si>
  <si>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</si>
  <si>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</si>
  <si>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</si>
  <si>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</si>
  <si>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</si>
  <si>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</si>
  <si>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</si>
  <si>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</si>
  <si>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</si>
  <si>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</si>
  <si>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</si>
  <si>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</si>
  <si>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</si>
  <si>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</si>
  <si>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</si>
  <si>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</si>
  <si>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</si>
  <si>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</si>
  <si>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</si>
  <si>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</si>
  <si>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</si>
  <si>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</si>
  <si>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</si>
  <si>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</si>
  <si>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</si>
  <si>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</si>
  <si>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</si>
  <si>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</si>
  <si>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</si>
  <si>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</si>
  <si>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</si>
  <si>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</si>
  <si>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</si>
  <si>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</si>
  <si>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</si>
  <si>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</si>
  <si>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</si>
  <si>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</si>
  <si>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</si>
  <si>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</si>
  <si>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</si>
  <si>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</si>
  <si>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</si>
  <si>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</si>
  <si>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</si>
  <si>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</si>
  <si>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</si>
  <si>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</si>
  <si>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</si>
  <si>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</si>
  <si>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</si>
  <si>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</si>
  <si>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</si>
  <si>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</si>
  <si>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</si>
  <si>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</si>
  <si>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</si>
  <si>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</si>
  <si>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</si>
  <si>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</si>
  <si>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</si>
  <si>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</si>
  <si>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</si>
  <si>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</si>
  <si>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</si>
  <si>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</si>
  <si>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</si>
  <si>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</si>
  <si>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</si>
  <si>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</si>
  <si>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</si>
  <si>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</si>
  <si>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</si>
  <si>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</si>
  <si>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</si>
  <si>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</si>
  <si>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</si>
  <si>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</si>
  <si>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</si>
  <si>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</si>
  <si>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</si>
  <si>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</si>
  <si>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</si>
  <si>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</si>
  <si>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</si>
  <si>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</si>
  <si>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</si>
  <si>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</si>
  <si>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</si>
  <si>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</si>
  <si>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</si>
  <si>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</si>
  <si>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</si>
  <si>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</si>
  <si>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</si>
  <si>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</si>
  <si>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</si>
  <si>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</si>
  <si>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</si>
  <si>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</si>
  <si>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</si>
  <si>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</si>
  <si>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</si>
  <si>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</si>
  <si>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</si>
  <si>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</si>
  <si>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</si>
  <si>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</si>
  <si>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</si>
  <si>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</si>
  <si>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</si>
  <si>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</si>
  <si>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</si>
  <si>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</si>
  <si>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</si>
  <si>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</si>
  <si>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</si>
  <si>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</si>
  <si>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</si>
  <si>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</si>
  <si>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</si>
  <si>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</si>
  <si>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</si>
  <si>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</si>
  <si>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</si>
  <si>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</si>
  <si>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</si>
  <si>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</si>
  <si>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</si>
  <si>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</si>
  <si>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</si>
  <si>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</si>
  <si>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</si>
  <si>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</si>
  <si>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</si>
  <si>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</si>
  <si>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</si>
  <si>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</si>
  <si>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</si>
  <si>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</si>
  <si>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</si>
  <si>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</si>
  <si>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</si>
  <si>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</si>
  <si>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</si>
  <si>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</si>
  <si>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</si>
  <si>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</si>
  <si>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</si>
  <si>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</si>
  <si>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</si>
  <si>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</si>
  <si>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</si>
  <si>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</si>
  <si>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</si>
  <si>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</si>
  <si>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</si>
  <si>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</si>
  <si>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</si>
  <si>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</si>
  <si>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</si>
  <si>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</si>
  <si>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</si>
  <si>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</si>
  <si>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</si>
  <si>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</si>
  <si>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</si>
  <si>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</si>
  <si>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</si>
  <si>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</si>
  <si>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</si>
  <si>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</si>
  <si>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</si>
  <si>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</si>
  <si>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</si>
  <si>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</si>
  <si>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</si>
  <si>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</si>
  <si>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</si>
  <si>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</si>
  <si>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</si>
  <si>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</si>
  <si>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</si>
  <si>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</si>
  <si>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</si>
  <si>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</si>
  <si>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</si>
  <si>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</si>
  <si>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</si>
  <si>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</si>
  <si>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</si>
  <si>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</si>
  <si>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</si>
  <si>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</si>
  <si>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</si>
  <si>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</si>
  <si>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</si>
  <si>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</si>
  <si>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</si>
  <si>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</si>
  <si>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</si>
  <si>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</si>
  <si>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</si>
  <si>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</si>
  <si>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</si>
  <si>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</si>
  <si>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</si>
  <si>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</si>
  <si>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</si>
  <si>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</si>
  <si>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</si>
  <si>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</si>
  <si>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</si>
  <si>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</si>
  <si>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</si>
  <si>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</si>
  <si>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</si>
  <si>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</si>
  <si>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</si>
  <si>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</si>
  <si>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</si>
  <si>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</si>
  <si>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</si>
  <si>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</si>
  <si>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</si>
  <si>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</si>
  <si>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</si>
  <si>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</si>
  <si>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</si>
  <si>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</si>
  <si>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</si>
  <si>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</si>
  <si>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</si>
  <si>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</si>
  <si>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</si>
  <si>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</si>
  <si>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</si>
  <si>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</si>
  <si>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</si>
  <si>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</si>
  <si>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</si>
  <si>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</si>
  <si>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</si>
  <si>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</si>
  <si>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</si>
  <si>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</si>
  <si>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</si>
  <si>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</si>
  <si>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</si>
  <si>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</si>
  <si>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</si>
  <si>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</si>
  <si>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</si>
  <si>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</si>
  <si>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</si>
  <si>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</si>
  <si>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</si>
  <si>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</si>
  <si>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</si>
  <si>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</si>
  <si>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</si>
  <si>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</si>
  <si>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</si>
  <si>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</si>
  <si>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</si>
  <si>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</si>
  <si>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</si>
  <si>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</si>
  <si>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</si>
  <si>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</si>
  <si>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</si>
  <si>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</si>
  <si>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</si>
  <si>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</si>
  <si>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</si>
  <si>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</si>
  <si>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</si>
  <si>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</si>
  <si>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</si>
  <si>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</si>
  <si>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</si>
  <si>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</si>
  <si>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</si>
  <si>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</si>
  <si>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</si>
  <si>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</si>
  <si>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</si>
  <si>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</si>
  <si>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</si>
  <si>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</si>
  <si>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</si>
  <si>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</si>
  <si>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</si>
  <si>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</si>
  <si>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</si>
  <si>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</si>
  <si>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</si>
  <si>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</si>
  <si>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</si>
  <si>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</si>
  <si>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</si>
  <si>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</si>
  <si>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</si>
  <si>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</si>
  <si>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</si>
  <si>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</si>
  <si>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</si>
  <si>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</si>
  <si>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</si>
  <si>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</si>
  <si>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</si>
  <si>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</si>
  <si>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</si>
  <si>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</si>
  <si>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</si>
  <si>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</si>
  <si>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</si>
  <si>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</si>
  <si>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</si>
  <si>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</si>
  <si>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</si>
  <si>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</si>
  <si>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</si>
  <si>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</si>
  <si>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</si>
  <si>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</si>
  <si>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</si>
  <si>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</si>
  <si>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</si>
  <si>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</si>
  <si>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</si>
  <si>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</si>
  <si>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</si>
  <si>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</si>
  <si>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</si>
  <si>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</si>
  <si>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</si>
  <si>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</si>
  <si>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</si>
  <si>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</si>
  <si>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</si>
  <si>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</si>
  <si>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</si>
  <si>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</si>
  <si>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</si>
  <si>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</si>
  <si>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</si>
  <si>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</si>
  <si>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</si>
  <si>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</si>
  <si>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</si>
  <si>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</si>
  <si>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</si>
  <si>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</si>
  <si>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</si>
  <si>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</si>
  <si>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</si>
  <si>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</si>
  <si>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</si>
  <si>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</si>
  <si>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</si>
  <si>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</si>
  <si>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</si>
  <si>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</si>
  <si>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</si>
  <si>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</si>
  <si>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</si>
  <si>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</si>
  <si>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</si>
  <si>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</si>
  <si>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</si>
  <si>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</si>
  <si>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</si>
  <si>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</si>
  <si>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</si>
  <si>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</si>
  <si>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</si>
  <si>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</si>
  <si>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</si>
  <si>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</si>
  <si>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</si>
  <si>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</si>
  <si>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</si>
  <si>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</si>
  <si>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</si>
  <si>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</si>
  <si>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</si>
  <si>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</si>
  <si>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</si>
  <si>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</si>
  <si>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</si>
  <si>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</si>
  <si>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</si>
  <si>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</si>
  <si>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</si>
  <si>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</si>
  <si>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</si>
  <si>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</si>
  <si>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</si>
  <si>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</si>
  <si>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</si>
  <si>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</si>
  <si>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</si>
  <si>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</si>
  <si>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</si>
  <si>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</si>
  <si>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</si>
  <si>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</si>
  <si>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</si>
  <si>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</si>
  <si>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</si>
  <si>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</si>
  <si>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</si>
  <si>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</si>
  <si>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</si>
  <si>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</si>
  <si>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</si>
  <si>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</si>
  <si>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</si>
  <si>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</si>
  <si>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</si>
  <si>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</si>
  <si>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</si>
  <si>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</si>
  <si>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</si>
  <si>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</si>
  <si>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</si>
  <si>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</si>
  <si>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</si>
  <si>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</si>
  <si>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</si>
  <si>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</si>
  <si>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</si>
  <si>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</si>
  <si>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</si>
  <si>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</si>
  <si>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</si>
  <si>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</si>
  <si>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</si>
  <si>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</si>
  <si>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</si>
  <si>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</si>
  <si>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</si>
  <si>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</si>
  <si>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</si>
  <si>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</si>
  <si>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</si>
  <si>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</si>
  <si>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</si>
  <si>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</si>
  <si>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</si>
  <si>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</si>
  <si>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</si>
  <si>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</si>
  <si>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</si>
  <si>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</si>
  <si>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</si>
  <si>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</si>
  <si>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</si>
  <si>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</si>
  <si>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</si>
  <si>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</si>
  <si>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</si>
  <si>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</si>
  <si>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</si>
  <si>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</si>
  <si>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</si>
  <si>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</si>
  <si>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</si>
  <si>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</si>
  <si>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</si>
  <si>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</si>
  <si>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</si>
  <si>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</si>
  <si>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</si>
  <si>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</si>
  <si>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</si>
  <si>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</si>
  <si>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</si>
  <si>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</si>
  <si>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</si>
  <si>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</si>
  <si>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</si>
  <si>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</si>
  <si>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</si>
  <si>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</si>
  <si>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</si>
  <si>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</si>
  <si>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</si>
  <si>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</si>
  <si>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</si>
  <si>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</si>
  <si>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</si>
  <si>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</si>
  <si>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</si>
  <si>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</si>
  <si>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</si>
  <si>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</si>
  <si>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</si>
  <si>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</si>
  <si>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</si>
  <si>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</si>
  <si>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</si>
  <si>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</si>
  <si>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</si>
  <si>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</si>
  <si>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</si>
  <si>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</si>
  <si>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</si>
  <si>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</si>
  <si>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</si>
  <si>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</si>
  <si>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</si>
  <si>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</si>
  <si>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</si>
  <si>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</si>
  <si>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</si>
  <si>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</si>
  <si>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</si>
  <si>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</si>
  <si>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</si>
  <si>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</si>
  <si>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</si>
  <si>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</si>
  <si>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</si>
  <si>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</si>
  <si>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</si>
  <si>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</si>
  <si>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</si>
  <si>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</si>
  <si>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</si>
  <si>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</si>
  <si>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</si>
  <si>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</si>
  <si>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</si>
  <si>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</si>
  <si>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</si>
  <si>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</si>
  <si>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</si>
  <si>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</si>
  <si>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</si>
  <si>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</si>
  <si>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</si>
  <si>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</si>
  <si>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</si>
  <si>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</si>
  <si>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</si>
  <si>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</si>
  <si>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</si>
  <si>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</si>
  <si>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</si>
  <si>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</si>
  <si>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</si>
  <si>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</si>
  <si>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</si>
  <si>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</si>
  <si>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</si>
  <si>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</si>
  <si>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</si>
  <si>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</si>
  <si>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</si>
  <si>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</si>
  <si>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</si>
  <si>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</si>
  <si>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</si>
  <si>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</si>
  <si>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</si>
  <si>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</si>
  <si>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</si>
  <si>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</si>
  <si>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</si>
  <si>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</si>
  <si>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</si>
  <si>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</si>
  <si>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</si>
  <si>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</si>
  <si>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</si>
  <si>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</si>
  <si>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</si>
  <si>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</si>
  <si>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</si>
  <si>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</si>
  <si>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</si>
  <si>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</si>
  <si>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</si>
  <si>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</si>
  <si>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</si>
  <si>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</si>
  <si>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</si>
  <si>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</si>
  <si>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</si>
  <si>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</si>
  <si>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</si>
  <si>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</si>
  <si>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</si>
  <si>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</si>
  <si>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</si>
  <si>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</si>
  <si>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</si>
  <si>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</si>
  <si>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</si>
  <si>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</si>
  <si>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</si>
  <si>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</si>
  <si>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</si>
  <si>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</si>
  <si>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</si>
  <si>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</si>
  <si>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</si>
  <si>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</si>
  <si>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</si>
  <si>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</si>
  <si>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</si>
  <si>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</si>
  <si>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</si>
  <si>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</si>
  <si>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</si>
  <si>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</si>
  <si>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</si>
  <si>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</si>
  <si>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</si>
  <si>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</si>
  <si>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</si>
  <si>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</si>
  <si>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</si>
  <si>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</si>
  <si>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</si>
  <si>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</si>
  <si>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</si>
  <si>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</si>
  <si>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</si>
  <si>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</si>
  <si>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</si>
  <si>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</si>
  <si>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</si>
  <si>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</si>
  <si>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</si>
  <si>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</si>
  <si>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</si>
  <si>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</si>
  <si>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</si>
  <si>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</si>
  <si>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</si>
  <si>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</si>
  <si>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</si>
  <si>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</si>
  <si>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</si>
  <si>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</si>
  <si>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</si>
  <si>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</si>
  <si>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</si>
  <si>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</si>
  <si>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</si>
  <si>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</si>
  <si>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</si>
  <si>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</si>
  <si>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</si>
  <si>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</si>
  <si>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</si>
  <si>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</si>
  <si>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</si>
  <si>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</si>
  <si>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</si>
  <si>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</si>
  <si>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</si>
  <si>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</si>
  <si>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</si>
  <si>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</si>
  <si>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</si>
  <si>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</si>
  <si>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</si>
  <si>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</si>
  <si>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</si>
  <si>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</si>
  <si>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</si>
  <si>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</si>
  <si>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</si>
  <si>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</si>
  <si>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</si>
  <si>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</si>
  <si>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</si>
  <si>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</si>
  <si>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</si>
  <si>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</si>
  <si>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</si>
  <si>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</si>
  <si>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</si>
  <si>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</si>
  <si>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</si>
  <si>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</si>
  <si>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</si>
  <si>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</si>
  <si>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</si>
  <si>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</si>
  <si>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</si>
  <si>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</si>
  <si>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</si>
  <si>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</si>
  <si>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</si>
  <si>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</si>
  <si>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</si>
  <si>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</si>
  <si>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</si>
  <si>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</si>
  <si>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</si>
  <si>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</si>
  <si>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</si>
  <si>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</si>
  <si>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</si>
  <si>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</si>
  <si>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</si>
  <si>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</si>
  <si>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</si>
  <si>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</si>
  <si>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</si>
  <si>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</si>
  <si>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</si>
  <si>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</si>
  <si>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</si>
  <si>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</si>
  <si>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</si>
  <si>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</si>
  <si>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</si>
  <si>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</si>
  <si>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</si>
  <si>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</si>
  <si>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</si>
  <si>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</si>
  <si>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</si>
  <si>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</si>
  <si>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</si>
  <si>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</si>
  <si>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</si>
  <si>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</si>
  <si>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</si>
  <si>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</si>
  <si>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</si>
  <si>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</si>
  <si>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</si>
  <si>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</si>
  <si>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</si>
  <si>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</si>
  <si>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</si>
  <si>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</si>
  <si>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</si>
  <si>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</si>
  <si>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</si>
  <si>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</si>
  <si>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</si>
  <si>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</si>
  <si>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</si>
  <si>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</si>
  <si>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</si>
  <si>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</si>
  <si>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</si>
  <si>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</si>
  <si>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</si>
  <si>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</si>
  <si>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</si>
  <si>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</si>
  <si>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</si>
  <si>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</si>
  <si>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</si>
  <si>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</si>
  <si>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</si>
  <si>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</si>
  <si>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</si>
  <si>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</si>
  <si>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</si>
  <si>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</si>
  <si>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</si>
  <si>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</si>
  <si>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</si>
  <si>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</si>
  <si>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</si>
  <si>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</si>
  <si>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</si>
  <si>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</si>
  <si>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</si>
  <si>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</si>
  <si>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</si>
  <si>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</si>
  <si>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</si>
  <si>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</si>
  <si>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</si>
  <si>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</si>
  <si>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</si>
  <si>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</si>
  <si>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</si>
  <si>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</si>
  <si>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</si>
  <si>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</si>
  <si>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</si>
  <si>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</si>
  <si>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</si>
  <si>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</si>
  <si>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</si>
  <si>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</si>
  <si>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</si>
  <si>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</si>
  <si>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</si>
  <si>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</si>
  <si>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</si>
  <si>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</si>
  <si>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</si>
  <si>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</si>
  <si>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</si>
  <si>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</si>
  <si>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</si>
  <si>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</si>
  <si>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</si>
  <si>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</si>
  <si>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</si>
  <si>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</si>
  <si>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</si>
  <si>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</si>
  <si>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</si>
  <si>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</si>
  <si>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</si>
  <si>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</si>
  <si>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</si>
  <si>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</si>
  <si>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</si>
  <si>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</si>
  <si>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</si>
  <si>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</si>
  <si>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</si>
  <si>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</si>
  <si>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</si>
  <si>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</si>
  <si>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</si>
  <si>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</si>
  <si>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</si>
  <si>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</si>
  <si>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</si>
  <si>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</si>
  <si>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</si>
  <si>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</si>
  <si>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</si>
  <si>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</si>
  <si>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</si>
  <si>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</si>
  <si>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</si>
  <si>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</si>
  <si>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</si>
  <si>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</si>
  <si>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</si>
  <si>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</si>
  <si>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</si>
  <si>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</si>
  <si>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</si>
  <si>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</si>
  <si>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</si>
  <si>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</si>
  <si>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</si>
  <si>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</si>
  <si>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</si>
  <si>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</si>
  <si>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</si>
  <si>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</si>
  <si>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</si>
  <si>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</si>
  <si>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</si>
  <si>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</si>
  <si>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</si>
  <si>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</si>
  <si>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</si>
  <si>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</si>
  <si>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</si>
  <si>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</si>
  <si>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</si>
  <si>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</si>
  <si>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</si>
  <si>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</si>
  <si>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</si>
  <si>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</si>
  <si>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</si>
  <si>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</si>
  <si>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</si>
  <si>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</si>
  <si>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</si>
  <si>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</si>
  <si>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</si>
  <si>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</si>
  <si>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</si>
  <si>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</si>
  <si>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</si>
  <si>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</si>
  <si>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</si>
  <si>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</si>
  <si>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</si>
  <si>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</si>
  <si>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</si>
  <si>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</si>
  <si>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</si>
  <si>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</si>
  <si>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</si>
  <si>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</si>
  <si>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</si>
  <si>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</si>
  <si>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</si>
  <si>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</si>
  <si>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</si>
  <si>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</si>
  <si>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</si>
  <si>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</si>
  <si>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</si>
  <si>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</si>
  <si>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</si>
  <si>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</si>
  <si>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</si>
  <si>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</si>
  <si>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</si>
  <si>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</si>
  <si>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</si>
  <si>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</si>
  <si>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</si>
  <si>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</si>
  <si>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</si>
  <si>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</si>
  <si>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</si>
  <si>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</si>
  <si>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</si>
  <si>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</si>
  <si>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</si>
  <si>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</si>
  <si>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</si>
  <si>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</si>
  <si>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</si>
  <si>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</si>
  <si>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</si>
  <si>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</si>
  <si>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</si>
  <si>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</si>
  <si>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</si>
  <si>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</si>
  <si>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</si>
  <si>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</si>
  <si>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</si>
  <si>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</si>
  <si>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</si>
  <si>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</si>
  <si>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</si>
  <si>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</si>
  <si>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</si>
  <si>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</si>
  <si>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</si>
  <si>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</si>
  <si>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</si>
  <si>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</si>
  <si>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</si>
  <si>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</si>
  <si>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</si>
  <si>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</si>
  <si>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</si>
  <si>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</si>
  <si>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</si>
  <si>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</si>
  <si>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</si>
  <si>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</si>
  <si>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</si>
  <si>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</si>
  <si>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</si>
  <si>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</si>
  <si>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</si>
  <si>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</si>
  <si>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</si>
  <si>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</si>
  <si>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</si>
  <si>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</si>
  <si>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</si>
  <si>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</si>
  <si>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</si>
  <si>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</si>
  <si>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</si>
  <si>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</si>
  <si>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</si>
  <si>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</si>
  <si>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</si>
  <si>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</si>
  <si>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</si>
  <si>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</si>
  <si>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</si>
  <si>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</si>
  <si>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</si>
  <si>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</si>
  <si>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</si>
  <si>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</si>
  <si>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</si>
  <si>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</si>
  <si>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</si>
  <si>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</si>
  <si>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</si>
  <si>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</si>
  <si>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</si>
  <si>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</si>
  <si>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</si>
  <si>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</si>
  <si>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</si>
  <si>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</si>
  <si>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</si>
  <si>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</si>
  <si>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</si>
  <si>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</si>
  <si>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</si>
  <si>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</si>
  <si>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</si>
  <si>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</si>
  <si>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</si>
  <si>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</si>
  <si>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</si>
  <si>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</si>
  <si>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</si>
  <si>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</si>
  <si>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</si>
  <si>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</si>
  <si>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</si>
  <si>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</si>
  <si>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</si>
  <si>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</si>
  <si>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</si>
  <si>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</si>
  <si>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</si>
  <si>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</si>
  <si>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</si>
  <si>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</si>
  <si>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</si>
  <si>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</si>
  <si>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</si>
  <si>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</si>
  <si>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</si>
  <si>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</si>
  <si>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</si>
  <si>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</si>
  <si>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</si>
  <si>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</si>
  <si>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</si>
  <si>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</si>
  <si>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</si>
  <si>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</si>
  <si>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</si>
  <si>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</si>
  <si>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</si>
  <si>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</si>
  <si>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</si>
  <si>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</si>
  <si>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</si>
  <si>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</si>
  <si>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</si>
  <si>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</si>
  <si>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</si>
  <si>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</si>
  <si>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</si>
  <si>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</si>
  <si>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</si>
  <si>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</si>
  <si>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</si>
  <si>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</si>
  <si>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</si>
  <si>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</si>
  <si>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</si>
  <si>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</si>
  <si>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</si>
  <si>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</si>
  <si>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</si>
  <si>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</si>
  <si>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</si>
  <si>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</si>
  <si>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</si>
  <si>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</si>
  <si>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</si>
  <si>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</si>
  <si>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</si>
  <si>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</si>
  <si>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</si>
  <si>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</si>
  <si>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</si>
  <si>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</si>
  <si>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</si>
  <si>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</si>
  <si>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</si>
  <si>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</si>
  <si>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</si>
  <si>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</si>
  <si>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</si>
  <si>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</si>
  <si>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</si>
  <si>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</si>
  <si>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</si>
  <si>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</si>
  <si>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</si>
  <si>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</si>
  <si>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</si>
  <si>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</si>
  <si>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</si>
  <si>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</si>
  <si>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</si>
  <si>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</si>
  <si>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</si>
  <si>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</si>
  <si>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</si>
  <si>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</si>
  <si>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</si>
  <si>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</si>
  <si>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</si>
  <si>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</si>
  <si>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</si>
  <si>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</si>
  <si>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</si>
  <si>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</si>
  <si>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</si>
  <si>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</si>
  <si>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</si>
  <si>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</si>
  <si>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</si>
  <si>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</si>
  <si>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</si>
  <si>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</si>
  <si>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</si>
  <si>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</si>
  <si>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</si>
  <si>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</si>
  <si>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</si>
  <si>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</si>
  <si>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</si>
  <si>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</si>
  <si>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</si>
  <si>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</si>
  <si>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</si>
  <si>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</si>
  <si>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</si>
  <si>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</si>
  <si>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</si>
  <si>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</si>
  <si>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</si>
  <si>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</si>
  <si>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</si>
  <si>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</si>
  <si>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</si>
  <si>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</si>
  <si>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</si>
  <si>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</si>
  <si>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</si>
  <si>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</si>
  <si>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</si>
  <si>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</si>
  <si>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</si>
  <si>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</si>
  <si>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</si>
  <si>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</si>
  <si>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</si>
  <si>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</si>
  <si>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</si>
  <si>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</si>
  <si>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</si>
  <si>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</si>
  <si>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</si>
  <si>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</si>
  <si>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</si>
  <si>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</si>
  <si>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</si>
  <si>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</si>
  <si>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</si>
  <si>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</si>
  <si>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</si>
  <si>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</si>
  <si>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</si>
  <si>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</si>
  <si>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</si>
  <si>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</si>
  <si>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</si>
  <si>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</si>
  <si>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</si>
  <si>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</si>
  <si>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</si>
  <si>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</si>
  <si>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</si>
  <si>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</si>
  <si>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</si>
  <si>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</si>
  <si>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</si>
  <si>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</si>
  <si>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</si>
  <si>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</si>
  <si>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</si>
  <si>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</si>
  <si>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</si>
  <si>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</si>
  <si>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</si>
  <si>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</si>
  <si>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</si>
  <si>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</si>
  <si>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</si>
  <si>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</si>
  <si>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</si>
  <si>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</si>
  <si>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</si>
  <si>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</si>
  <si>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</si>
  <si>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</si>
  <si>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</si>
  <si>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</si>
  <si>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</si>
  <si>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</si>
  <si>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</si>
  <si>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</si>
  <si>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</si>
  <si>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</si>
  <si>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</si>
  <si>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</si>
  <si>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</si>
  <si>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</si>
  <si>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</si>
  <si>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</si>
  <si>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</si>
  <si>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</si>
  <si>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</si>
  <si>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</si>
  <si>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</si>
  <si>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</si>
  <si>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</si>
  <si>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</si>
  <si>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</si>
  <si>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</si>
  <si>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</si>
  <si>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</si>
  <si>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</si>
  <si>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</si>
  <si>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</si>
  <si>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</si>
  <si>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</si>
  <si>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</si>
  <si>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</si>
  <si>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</si>
  <si>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</si>
  <si>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</si>
  <si>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</si>
  <si>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</si>
  <si>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</si>
  <si>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</si>
  <si>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</si>
  <si>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</si>
  <si>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</si>
  <si>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</si>
  <si>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</si>
  <si>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</si>
  <si>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</si>
  <si>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</si>
  <si>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</si>
  <si>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</si>
  <si>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</si>
  <si>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</si>
  <si>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</si>
  <si>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</si>
  <si>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</si>
  <si>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</si>
  <si>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</si>
  <si>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</si>
  <si>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</si>
  <si>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</si>
  <si>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</si>
  <si>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</si>
  <si>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</si>
  <si>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</si>
  <si>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</si>
  <si>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</si>
  <si>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</si>
  <si>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</si>
  <si>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</si>
  <si>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</si>
  <si>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</si>
  <si>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</si>
  <si>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</si>
  <si>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</si>
  <si>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</si>
  <si>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</si>
  <si>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</si>
  <si>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</si>
  <si>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</si>
  <si>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</si>
  <si>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</si>
  <si>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</si>
  <si>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</si>
  <si>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</si>
  <si>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</si>
  <si>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</si>
  <si>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</si>
  <si>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</si>
  <si>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</si>
  <si>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</si>
  <si>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</si>
  <si>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</si>
  <si>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</si>
  <si>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</si>
  <si>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</si>
  <si>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</si>
  <si>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</si>
  <si>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</si>
  <si>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</si>
  <si>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</si>
  <si>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</si>
  <si>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</si>
  <si>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</si>
  <si>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</si>
  <si>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</si>
  <si>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</si>
  <si>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</si>
  <si>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</si>
  <si>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</si>
  <si>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</si>
  <si>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</si>
  <si>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</si>
  <si>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</si>
  <si>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</si>
  <si>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</si>
  <si>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</si>
  <si>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</si>
  <si>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</si>
  <si>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</si>
  <si>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</si>
  <si>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</si>
  <si>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</si>
  <si>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</si>
  <si>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</si>
  <si>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</si>
  <si>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</si>
  <si>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</si>
  <si>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</si>
  <si>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</si>
  <si>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</si>
  <si>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</si>
  <si>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</si>
  <si>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</si>
  <si>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</si>
  <si>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</si>
  <si>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</si>
  <si>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</si>
  <si>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</si>
  <si>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</si>
  <si>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</si>
  <si>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</si>
  <si>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</si>
  <si>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</si>
  <si>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</si>
  <si>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</si>
  <si>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</si>
  <si>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</si>
  <si>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</si>
  <si>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</si>
  <si>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</si>
  <si>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</si>
  <si>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</si>
  <si>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</si>
  <si>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</si>
  <si>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</si>
  <si>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</si>
  <si>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</si>
  <si>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</si>
  <si>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</si>
  <si>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</si>
  <si>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</si>
  <si>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</si>
  <si>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</si>
  <si>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</si>
  <si>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</si>
  <si>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</si>
  <si>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</si>
  <si>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</si>
  <si>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</si>
  <si>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</si>
  <si>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</si>
  <si>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</si>
  <si>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</si>
  <si>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</si>
  <si>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</si>
  <si>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</si>
  <si>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</si>
  <si>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</si>
  <si>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</si>
  <si>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</si>
  <si>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</si>
  <si>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</si>
  <si>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</si>
  <si>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</si>
  <si>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</si>
  <si>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</si>
  <si>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</si>
  <si>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</si>
  <si>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</si>
  <si>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</si>
  <si>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</si>
  <si>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</si>
  <si>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</si>
  <si>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</si>
  <si>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</si>
  <si>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</si>
  <si>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</si>
  <si>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</si>
  <si>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</si>
  <si>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</si>
  <si>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</si>
  <si>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</si>
  <si>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</si>
  <si>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</si>
  <si>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</si>
  <si>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</si>
  <si>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</si>
  <si>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</si>
  <si>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</si>
  <si>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</si>
  <si>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</si>
  <si>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</si>
  <si>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</si>
  <si>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</si>
  <si>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</si>
  <si>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</si>
  <si>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</si>
  <si>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</si>
  <si>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</si>
  <si>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</si>
  <si>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</si>
  <si>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</si>
  <si>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</si>
  <si>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</si>
  <si>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</si>
  <si>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</si>
  <si>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</si>
  <si>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</si>
  <si>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</si>
  <si>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</si>
  <si>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</si>
  <si>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</si>
  <si>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</si>
  <si>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</si>
  <si>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</si>
  <si>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</si>
  <si>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</si>
  <si>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</si>
  <si>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</si>
  <si>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</si>
  <si>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</si>
  <si>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</si>
  <si>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</si>
  <si>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</si>
  <si>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</si>
  <si>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</si>
  <si>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</si>
  <si>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</si>
  <si>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</si>
  <si>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</si>
  <si>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</si>
  <si>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</si>
  <si>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</si>
  <si>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</si>
  <si>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</si>
  <si>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</si>
  <si>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</si>
  <si>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</si>
  <si>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</si>
  <si>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</si>
  <si>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</si>
  <si>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</si>
  <si>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</si>
  <si>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</si>
  <si>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</si>
  <si>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</si>
  <si>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</si>
  <si>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</si>
  <si>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</si>
  <si>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</si>
  <si>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</si>
  <si>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</si>
  <si>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</si>
  <si>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</si>
  <si>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</si>
  <si>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</si>
  <si>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</si>
  <si>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</si>
  <si>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</si>
  <si>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</si>
  <si>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</si>
  <si>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</si>
  <si>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</si>
  <si>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</si>
  <si>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</si>
  <si>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</si>
  <si>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</si>
  <si>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</si>
  <si>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</si>
  <si>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</si>
  <si>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</si>
  <si>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</si>
  <si>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</si>
  <si>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</si>
  <si>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</si>
  <si>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</si>
  <si>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</si>
  <si>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</si>
  <si>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</si>
  <si>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</si>
  <si>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</si>
  <si>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</si>
  <si>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</si>
  <si>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</si>
  <si>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</si>
  <si>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</si>
  <si>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</si>
  <si>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</si>
  <si>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</si>
  <si>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</si>
  <si>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</si>
  <si>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</si>
  <si>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</si>
  <si>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</si>
  <si>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</si>
  <si>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</si>
  <si>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</si>
  <si>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</si>
  <si>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</si>
  <si>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</si>
  <si>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</si>
  <si>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</si>
  <si>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</si>
  <si>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</si>
  <si>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</si>
  <si>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</si>
  <si>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</si>
  <si>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</si>
  <si>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</si>
  <si>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</si>
  <si>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</si>
  <si>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</si>
  <si>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</si>
  <si>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</si>
  <si>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</si>
  <si>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</si>
  <si>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</si>
  <si>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</si>
  <si>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</si>
  <si>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</si>
  <si>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</si>
  <si>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</si>
  <si>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</si>
  <si>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</si>
  <si>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</si>
  <si>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</si>
  <si>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</si>
  <si>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</si>
  <si>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</si>
  <si>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</si>
  <si>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</si>
  <si>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</si>
  <si>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</si>
  <si>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</si>
  <si>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</si>
  <si>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</si>
  <si>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</si>
  <si>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</si>
  <si>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</si>
  <si>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</si>
  <si>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</si>
  <si>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</si>
  <si>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</si>
  <si>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</si>
  <si>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</si>
  <si>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</si>
  <si>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</si>
  <si>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</si>
  <si>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</si>
  <si>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</si>
  <si>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</si>
  <si>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</si>
  <si>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</si>
  <si>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</si>
  <si>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</si>
  <si>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</si>
  <si>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</si>
  <si>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</si>
  <si>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</si>
  <si>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</si>
  <si>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</si>
  <si>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</si>
  <si>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</si>
  <si>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</si>
  <si>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</si>
  <si>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</si>
  <si>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</si>
  <si>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</si>
  <si>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</si>
  <si>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</si>
  <si>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</si>
  <si>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</si>
  <si>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</si>
  <si>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</si>
  <si>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</si>
  <si>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</si>
  <si>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</si>
  <si>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</si>
  <si>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</si>
  <si>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</si>
  <si>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</si>
  <si>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</si>
  <si>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</si>
  <si>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</si>
  <si>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</si>
  <si>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</si>
  <si>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</si>
  <si>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</si>
  <si>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</si>
  <si>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</si>
  <si>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</si>
  <si>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</si>
  <si>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</si>
  <si>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</si>
  <si>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</si>
  <si>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</si>
  <si>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</si>
  <si>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</si>
  <si>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</si>
  <si>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</si>
  <si>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</si>
  <si>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</si>
  <si>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</si>
  <si>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</si>
  <si>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</si>
  <si>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</si>
  <si>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</si>
  <si>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</si>
  <si>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</si>
  <si>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</si>
  <si>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</si>
  <si>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</si>
  <si>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</si>
  <si>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</si>
  <si>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</si>
  <si>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</si>
  <si>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</si>
  <si>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</si>
  <si>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</si>
  <si>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</si>
  <si>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</si>
  <si>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</si>
  <si>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</si>
  <si>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</si>
  <si>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</si>
  <si>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</si>
  <si>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</si>
  <si>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</si>
  <si>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</si>
  <si>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</si>
  <si>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</si>
  <si>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</si>
  <si>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</si>
  <si>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</si>
  <si>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</si>
  <si>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</si>
  <si>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</si>
  <si>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</si>
  <si>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</si>
  <si>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</si>
  <si>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</si>
  <si>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</si>
  <si>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</si>
  <si>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</si>
  <si>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</si>
  <si>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</si>
  <si>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</si>
  <si>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</si>
  <si>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</si>
  <si>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</si>
  <si>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</si>
  <si>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</si>
  <si>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</si>
  <si>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</si>
  <si>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</si>
  <si>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</si>
  <si>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</si>
  <si>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</si>
  <si>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</si>
  <si>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</si>
  <si>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</si>
  <si>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</si>
  <si>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</si>
  <si>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</si>
  <si>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</si>
  <si>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</si>
  <si>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</si>
  <si>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</si>
  <si>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</si>
  <si>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</si>
  <si>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</si>
  <si>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</si>
  <si>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</si>
  <si>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</si>
  <si>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</si>
  <si>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</si>
  <si>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</si>
  <si>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</si>
  <si>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</si>
  <si>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</si>
  <si>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</si>
  <si>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</si>
  <si>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</si>
  <si>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</si>
  <si>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</si>
  <si>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</si>
  <si>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</si>
  <si>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</si>
  <si>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</si>
  <si>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</si>
  <si>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</si>
  <si>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</si>
  <si>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</si>
  <si>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</si>
  <si>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</si>
  <si>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</si>
  <si>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</si>
  <si>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</si>
  <si>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</si>
  <si>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</si>
  <si>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</si>
  <si>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</si>
  <si>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</si>
  <si>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</si>
  <si>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</si>
  <si>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</si>
  <si>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</si>
  <si>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</si>
  <si>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</si>
  <si>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</si>
  <si>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</si>
  <si>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</si>
  <si>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</si>
  <si>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</si>
  <si>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</si>
  <si>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</si>
  <si>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</si>
  <si>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</si>
  <si>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</si>
  <si>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</si>
  <si>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</si>
  <si>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</si>
  <si>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</si>
  <si>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</si>
  <si>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</si>
  <si>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</si>
  <si>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</si>
  <si>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</si>
  <si>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</si>
  <si>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</si>
  <si>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</si>
  <si>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</si>
  <si>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</si>
  <si>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</si>
  <si>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</si>
  <si>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</si>
  <si>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</si>
  <si>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</si>
  <si>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</si>
  <si>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</si>
  <si>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</si>
  <si>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</si>
  <si>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</si>
  <si>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</si>
  <si>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</si>
  <si>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</si>
  <si>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</si>
  <si>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</si>
  <si>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</si>
  <si>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</si>
  <si>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</si>
  <si>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</si>
  <si>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</si>
  <si>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</si>
  <si>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</si>
  <si>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</si>
  <si>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</si>
  <si>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</si>
  <si>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</si>
  <si>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</si>
  <si>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</si>
  <si>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</si>
  <si>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</si>
  <si>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</si>
  <si>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</si>
  <si>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</si>
  <si>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</si>
  <si>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</si>
  <si>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</si>
  <si>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</si>
  <si>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</si>
  <si>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</si>
  <si>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</si>
  <si>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</si>
  <si>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</si>
  <si>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</si>
  <si>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</si>
  <si>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</si>
  <si>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</si>
  <si>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</si>
  <si>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</si>
  <si>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</si>
  <si>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</si>
  <si>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</si>
  <si>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</si>
  <si>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</si>
  <si>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</si>
  <si>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</si>
  <si>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</si>
  <si>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</si>
  <si>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</si>
  <si>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</si>
  <si>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</si>
  <si>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</si>
  <si>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</si>
  <si>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</si>
  <si>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</si>
  <si>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</si>
  <si>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</si>
  <si>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</si>
  <si>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</si>
  <si>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</si>
  <si>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</si>
  <si>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</si>
  <si>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</si>
  <si>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</si>
  <si>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</si>
  <si>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</si>
  <si>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</si>
  <si>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</si>
  <si>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</si>
  <si>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</si>
  <si>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</si>
  <si>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</si>
  <si>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</si>
  <si>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</si>
  <si>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</si>
  <si>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</si>
  <si>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</si>
  <si>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</si>
  <si>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</si>
  <si>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</si>
  <si>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</si>
  <si>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</si>
  <si>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</si>
  <si>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</si>
  <si>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</si>
  <si>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</si>
  <si>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</si>
  <si>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</si>
  <si>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</si>
  <si>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</si>
  <si>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</si>
  <si>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</si>
  <si>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</si>
  <si>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</si>
  <si>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</si>
  <si>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</si>
  <si>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</si>
  <si>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</si>
  <si>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</si>
  <si>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</si>
  <si>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</si>
  <si>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</si>
  <si>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</si>
  <si>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</si>
  <si>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</si>
  <si>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</si>
  <si>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</si>
  <si>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</si>
  <si>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</si>
  <si>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</si>
  <si>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</si>
  <si>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</si>
  <si>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</si>
  <si>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</si>
  <si>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</si>
  <si>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</si>
  <si>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</si>
  <si>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</si>
  <si>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</si>
  <si>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</si>
  <si>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</si>
  <si>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</si>
  <si>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</si>
  <si>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</si>
  <si>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</si>
  <si>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</si>
  <si>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</si>
  <si>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</si>
  <si>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</si>
  <si>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</si>
  <si>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</si>
  <si>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</si>
  <si>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</si>
  <si>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</si>
  <si>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</si>
  <si>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</si>
  <si>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</si>
  <si>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</si>
  <si>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</si>
  <si>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</si>
  <si>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</si>
  <si>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</si>
  <si>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</si>
  <si>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</si>
  <si>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</si>
  <si>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</si>
  <si>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</si>
  <si>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</si>
  <si>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</si>
  <si>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</si>
  <si>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</si>
  <si>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</si>
  <si>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</si>
  <si>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</si>
  <si>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</si>
  <si>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</si>
  <si>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</si>
  <si>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</si>
  <si>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</si>
  <si>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</si>
  <si>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</si>
  <si>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</si>
  <si>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</si>
  <si>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</si>
  <si>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</si>
  <si>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</si>
  <si>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</si>
  <si>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</si>
  <si>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</si>
  <si>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</si>
  <si>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</si>
  <si>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</si>
  <si>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</si>
  <si>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</si>
  <si>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</si>
  <si>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</si>
  <si>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</si>
  <si>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</si>
  <si>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</si>
  <si>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</si>
  <si>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</si>
  <si>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</si>
  <si>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</si>
  <si>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</si>
  <si>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</si>
  <si>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</si>
  <si>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</si>
  <si>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</si>
  <si>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</si>
  <si>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</si>
  <si>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</si>
  <si>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</si>
  <si>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</si>
  <si>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</si>
  <si>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</si>
  <si>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</si>
  <si>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</si>
  <si>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</si>
  <si>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</si>
  <si>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</si>
  <si>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</si>
  <si>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</si>
  <si>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</si>
  <si>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</si>
  <si>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</si>
  <si>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</si>
  <si>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</si>
  <si>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</si>
  <si>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</si>
  <si>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</si>
  <si>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</si>
  <si>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</si>
  <si>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</si>
  <si>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</si>
  <si>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</si>
  <si>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</si>
  <si>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</si>
  <si>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</si>
  <si>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</si>
  <si>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</si>
  <si>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</si>
  <si>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</si>
  <si>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</si>
  <si>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</si>
  <si>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</si>
  <si>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</si>
  <si>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</si>
  <si>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</si>
  <si>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</si>
  <si>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</si>
  <si>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</si>
  <si>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</si>
  <si>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</si>
  <si>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</si>
  <si>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</si>
  <si>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</si>
  <si>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</si>
  <si>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</si>
  <si>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</si>
  <si>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</si>
  <si>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</si>
  <si>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</si>
  <si>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</si>
  <si>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</si>
  <si>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</si>
  <si>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</si>
  <si>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</si>
  <si>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</si>
  <si>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</si>
  <si>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</si>
  <si>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</si>
  <si>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</si>
  <si>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</si>
  <si>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</si>
  <si>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</si>
  <si>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</si>
  <si>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</si>
  <si>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</si>
  <si>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</si>
  <si>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</si>
  <si>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</si>
  <si>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</si>
  <si>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</si>
  <si>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</si>
  <si>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</si>
  <si>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</si>
  <si>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</si>
  <si>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</si>
  <si>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</si>
  <si>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</si>
  <si>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</si>
  <si>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</si>
  <si>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</si>
  <si>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</si>
  <si>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</si>
  <si>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</si>
  <si>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</si>
  <si>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</si>
  <si>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</si>
  <si>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</si>
  <si>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</si>
  <si>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</si>
  <si>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</si>
  <si>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</si>
  <si>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</si>
  <si>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</si>
  <si>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</si>
  <si>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</si>
  <si>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</si>
  <si>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</si>
  <si>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</si>
  <si>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</si>
  <si>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</si>
  <si>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</si>
  <si>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</si>
  <si>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</si>
  <si>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</si>
  <si>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</si>
  <si>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</si>
  <si>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</si>
  <si>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</si>
  <si>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</si>
  <si>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</si>
  <si>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</si>
  <si>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</si>
  <si>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</si>
  <si>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</si>
  <si>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</si>
  <si>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</si>
  <si>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</si>
  <si>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</si>
  <si>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</si>
  <si>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</si>
  <si>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</si>
  <si>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</si>
  <si>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</si>
  <si>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</si>
  <si>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</si>
  <si>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</si>
  <si>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</si>
  <si>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</si>
  <si>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</si>
  <si>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</si>
  <si>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</si>
  <si>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</si>
  <si>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</si>
  <si>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</si>
  <si>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</si>
  <si>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</si>
  <si>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</si>
  <si>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</si>
  <si>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</si>
  <si>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</si>
  <si>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</si>
  <si>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</si>
  <si>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</si>
  <si>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</si>
  <si>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</si>
  <si>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</si>
  <si>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</si>
  <si>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</si>
  <si>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</si>
  <si>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</si>
  <si>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</si>
  <si>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</si>
  <si>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</si>
  <si>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</si>
  <si>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</si>
  <si>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</si>
  <si>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</si>
  <si>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</si>
  <si>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</si>
  <si>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</si>
  <si>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</si>
  <si>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</si>
  <si>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</si>
  <si>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</si>
  <si>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</si>
  <si>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</si>
  <si>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</si>
  <si>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</si>
  <si>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</si>
  <si>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</si>
  <si>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</si>
  <si>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</si>
  <si>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</si>
  <si>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</si>
  <si>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</si>
  <si>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</si>
  <si>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</si>
  <si>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</si>
  <si>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</si>
  <si>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</si>
  <si>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</si>
  <si>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</si>
  <si>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</si>
  <si>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</si>
  <si>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</si>
  <si>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</si>
  <si>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</si>
  <si>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</si>
  <si>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</si>
  <si>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</si>
  <si>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</si>
  <si>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</si>
  <si>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</si>
  <si>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</si>
  <si>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</si>
  <si>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</si>
  <si>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</si>
  <si>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</si>
  <si>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</si>
  <si>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</si>
  <si>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</si>
  <si>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</si>
  <si>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</si>
  <si>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</si>
  <si>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</si>
  <si>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</si>
  <si>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</si>
  <si>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</si>
  <si>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</si>
  <si>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</si>
  <si>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</si>
  <si>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</si>
  <si>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</si>
  <si>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</si>
  <si>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</si>
  <si>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</si>
  <si>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</si>
  <si>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</si>
  <si>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</si>
  <si>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</si>
  <si>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</si>
  <si>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</si>
  <si>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</si>
  <si>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</si>
  <si>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</si>
  <si>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</si>
  <si>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</si>
  <si>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</si>
  <si>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</si>
  <si>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</si>
  <si>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</si>
  <si>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</si>
  <si>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</si>
  <si>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</si>
  <si>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</si>
  <si>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</si>
  <si>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</si>
  <si>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</si>
  <si>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</si>
  <si>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</si>
  <si>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</si>
  <si>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</si>
  <si>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</si>
  <si>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</si>
  <si>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</si>
  <si>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</si>
  <si>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</si>
  <si>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</si>
  <si>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</si>
  <si>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</si>
  <si>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</si>
  <si>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</si>
  <si>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</si>
  <si>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</si>
  <si>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</si>
  <si>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</si>
  <si>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</si>
  <si>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</si>
  <si>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</si>
  <si>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</si>
  <si>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</si>
  <si>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</si>
  <si>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</si>
  <si>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</si>
  <si>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</si>
  <si>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</si>
  <si>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</si>
  <si>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</si>
  <si>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</si>
  <si>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</si>
  <si>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</si>
  <si>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</si>
  <si>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</si>
  <si>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</si>
  <si>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</si>
  <si>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</si>
  <si>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</si>
  <si>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</si>
  <si>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</si>
  <si>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</si>
  <si>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</si>
  <si>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</si>
  <si>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</si>
  <si>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</si>
  <si>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</si>
  <si>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</si>
  <si>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</si>
  <si>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</si>
  <si>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</si>
  <si>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</si>
  <si>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</si>
  <si>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</si>
  <si>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</si>
  <si>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</si>
  <si>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</si>
  <si>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</si>
  <si>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</si>
  <si>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</si>
  <si>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</si>
  <si>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</si>
  <si>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</si>
  <si>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</si>
  <si>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</si>
  <si>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</si>
  <si>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</si>
  <si>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</si>
  <si>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</si>
  <si>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</si>
  <si>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</si>
  <si>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</si>
  <si>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</si>
  <si>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</si>
  <si>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</si>
  <si>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</si>
  <si>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</si>
  <si>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</si>
  <si>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</si>
  <si>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</si>
  <si>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</si>
  <si>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</si>
  <si>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</si>
  <si>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</si>
  <si>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</si>
  <si>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</si>
  <si>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</si>
  <si>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</si>
  <si>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</si>
  <si>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</si>
  <si>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</si>
  <si>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</si>
  <si>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</si>
  <si>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</si>
  <si>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</si>
  <si>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</si>
  <si>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</si>
  <si>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</si>
  <si>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</si>
  <si>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</si>
  <si>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</si>
  <si>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</si>
  <si>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</si>
  <si>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</si>
  <si>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</si>
  <si>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</si>
  <si>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</si>
  <si>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</si>
  <si>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</si>
  <si>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</si>
  <si>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</si>
  <si>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</si>
  <si>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</si>
  <si>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</si>
  <si>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</si>
  <si>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</si>
  <si>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</si>
  <si>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</si>
  <si>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</si>
  <si>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</si>
  <si>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</si>
  <si>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</si>
  <si>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</si>
  <si>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</si>
  <si>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</si>
  <si>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</si>
  <si>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</si>
  <si>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</si>
  <si>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</si>
  <si>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</si>
  <si>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</si>
  <si>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</si>
  <si>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</si>
  <si>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</si>
  <si>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</si>
  <si>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</si>
  <si>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</si>
  <si>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</si>
  <si>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</si>
  <si>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</si>
  <si>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</si>
  <si>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</si>
  <si>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</si>
  <si>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</si>
  <si>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</si>
  <si>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</si>
  <si>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</si>
  <si>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</si>
  <si>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</si>
  <si>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</si>
  <si>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</si>
  <si>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</si>
  <si>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</si>
  <si>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</si>
  <si>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</si>
  <si>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</si>
  <si>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</si>
  <si>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</si>
  <si>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</si>
  <si>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</si>
  <si>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</si>
  <si>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</si>
  <si>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</si>
  <si>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</si>
  <si>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</si>
  <si>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</si>
  <si>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</si>
  <si>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</si>
  <si>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</si>
  <si>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</si>
  <si>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</si>
  <si>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</si>
  <si>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</si>
  <si>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</si>
  <si>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</si>
  <si>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</si>
  <si>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</si>
  <si>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</si>
  <si>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</si>
  <si>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</si>
  <si>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</si>
  <si>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</si>
  <si>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</si>
  <si>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</si>
  <si>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</si>
  <si>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</si>
  <si>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</si>
  <si>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</si>
  <si>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</si>
  <si>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</si>
  <si>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</si>
  <si>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</si>
  <si>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</si>
  <si>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</si>
  <si>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</si>
  <si>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</si>
  <si>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</si>
  <si>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</si>
  <si>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</si>
  <si>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</si>
  <si>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</si>
  <si>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</si>
  <si>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</si>
  <si>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</si>
  <si>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</si>
  <si>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</si>
  <si>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</si>
  <si>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</si>
  <si>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</si>
  <si>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</si>
  <si>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</si>
  <si>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</si>
  <si>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</si>
  <si>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</si>
  <si>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</si>
  <si>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</si>
  <si>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</si>
  <si>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</si>
  <si>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</si>
  <si>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</si>
  <si>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</si>
  <si>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</si>
  <si>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</si>
  <si>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</si>
  <si>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</si>
  <si>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</si>
  <si>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</si>
  <si>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</si>
  <si>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</si>
  <si>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</si>
  <si>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</si>
  <si>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</si>
  <si>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</si>
  <si>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</si>
  <si>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</si>
  <si>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</si>
  <si>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</si>
  <si>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</si>
  <si>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</si>
  <si>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</si>
  <si>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</si>
  <si>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</si>
  <si>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</si>
  <si>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</si>
  <si>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</si>
  <si>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</si>
  <si>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</si>
  <si>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</si>
  <si>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</si>
  <si>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</si>
  <si>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</si>
  <si>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</si>
  <si>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</si>
  <si>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</si>
  <si>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</si>
  <si>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</si>
  <si>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</si>
  <si>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</si>
  <si>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</si>
  <si>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</si>
  <si>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</si>
  <si>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</si>
  <si>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</si>
  <si>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</si>
  <si>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</si>
  <si>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</si>
  <si>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</si>
  <si>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</si>
  <si>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</si>
  <si>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</si>
  <si>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</si>
  <si>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</si>
  <si>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</si>
  <si>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</si>
  <si>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</si>
  <si>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</si>
  <si>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</si>
  <si>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</si>
  <si>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</si>
  <si>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</si>
  <si>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</si>
  <si>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</si>
  <si>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</si>
  <si>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</si>
  <si>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</si>
  <si>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</si>
  <si>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</si>
  <si>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</si>
  <si>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</si>
  <si>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</si>
  <si>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</si>
  <si>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</si>
  <si>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</si>
  <si>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</si>
  <si>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</si>
  <si>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</si>
  <si>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</si>
  <si>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</si>
  <si>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</si>
  <si>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</si>
  <si>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</si>
  <si>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</si>
  <si>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</si>
  <si>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</si>
  <si>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</si>
  <si>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</si>
  <si>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</si>
  <si>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</si>
  <si>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</si>
  <si>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</si>
  <si>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</si>
  <si>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</si>
  <si>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</si>
  <si>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</si>
  <si>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</si>
  <si>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</si>
  <si>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</si>
  <si>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</si>
  <si>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</si>
  <si>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</si>
  <si>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</si>
  <si>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</si>
  <si>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</si>
  <si>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</si>
  <si>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</si>
  <si>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</si>
  <si>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</si>
  <si>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</si>
  <si>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</si>
  <si>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</si>
  <si>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</si>
  <si>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</si>
  <si>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</si>
  <si>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</si>
  <si>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</si>
  <si>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</si>
  <si>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</si>
  <si>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</si>
  <si>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</si>
  <si>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</si>
  <si>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</si>
  <si>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</si>
  <si>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</si>
  <si>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</si>
  <si>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</si>
  <si>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</si>
  <si>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</si>
  <si>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</si>
  <si>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</si>
  <si>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</si>
  <si>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</si>
  <si>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</si>
  <si>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</si>
  <si>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</si>
  <si>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</si>
  <si>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</si>
  <si>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</si>
  <si>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</si>
  <si>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</si>
  <si>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</si>
  <si>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</si>
  <si>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</si>
  <si>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</si>
  <si>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</si>
  <si>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</si>
  <si>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</si>
  <si>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</si>
  <si>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</si>
  <si>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</si>
  <si>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</si>
  <si>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</si>
  <si>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</si>
  <si>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</si>
  <si>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</si>
  <si>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</si>
  <si>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</si>
  <si>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</si>
  <si>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</si>
  <si>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</si>
  <si>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</si>
  <si>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</si>
  <si>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</si>
  <si>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</si>
  <si>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</si>
  <si>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</si>
  <si>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</si>
  <si>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</si>
  <si>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</si>
  <si>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</si>
  <si>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</si>
  <si>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</si>
  <si>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</si>
  <si>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</si>
  <si>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</si>
  <si>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</si>
  <si>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</si>
  <si>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</si>
  <si>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</si>
  <si>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</si>
  <si>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</si>
  <si>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</si>
  <si>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</si>
  <si>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</si>
  <si>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</si>
  <si>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</si>
  <si>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</si>
  <si>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</si>
  <si>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</si>
  <si>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</si>
  <si>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</si>
  <si>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</si>
  <si>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</si>
  <si>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</si>
  <si>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</si>
  <si>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</si>
  <si>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</si>
  <si>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</si>
  <si>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</si>
  <si>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</si>
  <si>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</si>
  <si>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</si>
  <si>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</si>
  <si>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</si>
  <si>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</si>
  <si>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</si>
  <si>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</si>
  <si>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</si>
  <si>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</si>
  <si>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</si>
  <si>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</si>
  <si>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</si>
  <si>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</si>
  <si>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</si>
  <si>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</si>
  <si>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</si>
  <si>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</si>
  <si>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</si>
  <si>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</si>
  <si>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</si>
  <si>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</si>
  <si>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</si>
  <si>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</si>
  <si>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</si>
  <si>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</si>
  <si>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</si>
  <si>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</si>
  <si>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</si>
  <si>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</si>
  <si>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</si>
  <si>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</si>
  <si>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</si>
  <si>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</si>
  <si>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</si>
  <si>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</si>
  <si>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</si>
  <si>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</si>
  <si>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</si>
  <si>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</si>
  <si>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</si>
  <si>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</si>
  <si>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</si>
  <si>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</si>
  <si>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</si>
  <si>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</si>
  <si>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</si>
  <si>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</si>
  <si>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</si>
  <si>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</si>
  <si>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</si>
  <si>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</si>
  <si>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</si>
  <si>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</si>
  <si>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</si>
  <si>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</si>
  <si>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</si>
  <si>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</si>
  <si>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</si>
  <si>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</si>
  <si>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</si>
  <si>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</si>
  <si>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</si>
  <si>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</si>
  <si>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</si>
  <si>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</si>
  <si>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</si>
  <si>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</si>
  <si>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</si>
  <si>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</si>
  <si>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</si>
  <si>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</si>
  <si>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</si>
  <si>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</si>
  <si>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</si>
  <si>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</si>
  <si>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</si>
  <si>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</si>
  <si>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</si>
  <si>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</si>
  <si>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</si>
  <si>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</si>
  <si>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</si>
  <si>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</si>
  <si>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</si>
  <si>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</si>
  <si>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</si>
  <si>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</si>
  <si>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</si>
  <si>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</si>
  <si>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</si>
  <si>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</si>
  <si>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</si>
  <si>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</si>
  <si>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</si>
  <si>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</si>
  <si>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</si>
  <si>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</si>
  <si>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</si>
  <si>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</si>
  <si>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</si>
  <si>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</si>
  <si>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</si>
  <si>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</si>
  <si>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</si>
  <si>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</si>
  <si>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</si>
  <si>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</si>
  <si>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</si>
  <si>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</si>
  <si>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</si>
  <si>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</si>
  <si>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</si>
  <si>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</si>
  <si>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</si>
  <si>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</si>
  <si>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</si>
  <si>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</si>
  <si>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</si>
  <si>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</si>
  <si>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</si>
  <si>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</si>
  <si>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</si>
  <si>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</si>
  <si>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</si>
  <si>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</si>
  <si>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</si>
  <si>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</si>
  <si>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</si>
  <si>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</si>
  <si>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</si>
  <si>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</si>
  <si>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</si>
  <si>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</si>
  <si>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</si>
  <si>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</si>
  <si>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</si>
  <si>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</si>
  <si>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</si>
  <si>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</si>
  <si>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</si>
  <si>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</si>
  <si>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</si>
  <si>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</si>
  <si>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</si>
  <si>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</si>
  <si>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</si>
  <si>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</si>
  <si>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</si>
  <si>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</si>
  <si>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</si>
  <si>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</si>
  <si>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</si>
  <si>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</si>
  <si>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</si>
  <si>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</si>
  <si>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</si>
  <si>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</si>
  <si>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</si>
  <si>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</si>
  <si>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</si>
  <si>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</si>
  <si>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</si>
  <si>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</si>
  <si>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</si>
  <si>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</si>
  <si>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</si>
  <si>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</si>
  <si>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</si>
  <si>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</si>
  <si>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</si>
  <si>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</si>
  <si>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</si>
  <si>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</si>
  <si>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</si>
  <si>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</si>
  <si>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</si>
  <si>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</si>
  <si>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</si>
  <si>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</si>
  <si>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</si>
  <si>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</si>
  <si>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</si>
  <si>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</si>
  <si>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</si>
  <si>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</si>
  <si>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</si>
  <si>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</si>
  <si>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</si>
  <si>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</si>
  <si>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</si>
  <si>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</si>
  <si>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</si>
  <si>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</si>
  <si>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</si>
  <si>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</si>
  <si>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</si>
  <si>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</si>
  <si>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</si>
  <si>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</si>
  <si>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</si>
  <si>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</si>
  <si>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</si>
  <si>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</si>
  <si>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</si>
  <si>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</si>
  <si>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</si>
  <si>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</si>
  <si>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</si>
  <si>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</si>
  <si>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</si>
  <si>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</si>
  <si>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</si>
  <si>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</si>
  <si>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</si>
  <si>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</si>
  <si>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</si>
  <si>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</si>
  <si>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</si>
  <si>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</si>
  <si>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</si>
  <si>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</si>
  <si>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</si>
  <si>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</si>
  <si>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</si>
  <si>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</si>
  <si>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</si>
  <si>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</si>
  <si>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</si>
  <si>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</si>
  <si>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</si>
  <si>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</si>
  <si>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</si>
  <si>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</si>
  <si>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</si>
  <si>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</si>
  <si>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</si>
  <si>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</si>
  <si>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</si>
  <si>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</si>
  <si>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</si>
  <si>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</si>
  <si>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</si>
  <si>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</si>
  <si>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</si>
  <si>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</si>
  <si>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</si>
  <si>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</si>
  <si>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</si>
  <si>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</si>
  <si>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</si>
  <si>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</si>
  <si>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</si>
  <si>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</si>
  <si>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</si>
  <si>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</si>
  <si>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</si>
  <si>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</si>
  <si>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</si>
  <si>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</si>
  <si>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</si>
  <si>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</si>
  <si>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</si>
  <si>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</si>
  <si>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</si>
  <si>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</si>
  <si>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</si>
  <si>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</si>
  <si>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</si>
  <si>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</si>
  <si>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</si>
  <si>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</si>
  <si>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</si>
  <si>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</si>
  <si>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</si>
  <si>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</si>
  <si>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</si>
  <si>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</si>
  <si>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</si>
  <si>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</si>
  <si>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</si>
  <si>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</si>
  <si>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</si>
  <si>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</si>
  <si>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</si>
  <si>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</si>
  <si>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</si>
  <si>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</si>
  <si>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</si>
  <si>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</si>
  <si>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</si>
  <si>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</si>
  <si>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</si>
  <si>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</si>
  <si>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</si>
  <si>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</si>
  <si>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</si>
  <si>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</si>
  <si>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</si>
  <si>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</si>
  <si>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</si>
  <si>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</si>
  <si>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</si>
  <si>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</si>
  <si>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</si>
  <si>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</si>
  <si>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</si>
  <si>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</si>
  <si>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</si>
  <si>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</si>
  <si>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</si>
  <si>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</si>
  <si>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</si>
  <si>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</si>
  <si>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</si>
  <si>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</si>
  <si>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</si>
  <si>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</si>
  <si>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</si>
  <si>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</si>
  <si>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</si>
  <si>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</si>
  <si>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</si>
  <si>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</si>
  <si>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</si>
  <si>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</si>
  <si>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</si>
  <si>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</si>
  <si>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</si>
  <si>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</si>
  <si>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</si>
  <si>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</si>
  <si>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</si>
  <si>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</si>
  <si>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</si>
  <si>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</si>
  <si>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</si>
  <si>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</si>
  <si>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</si>
  <si>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</si>
  <si>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</si>
  <si>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</si>
  <si>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</si>
  <si>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</si>
  <si>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</si>
  <si>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</si>
  <si>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</si>
  <si>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</si>
  <si>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</si>
  <si>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</si>
  <si>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</si>
  <si>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</si>
  <si>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</si>
  <si>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</si>
  <si>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</si>
  <si>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</si>
  <si>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</si>
  <si>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</si>
  <si>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</si>
  <si>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</si>
  <si>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</si>
  <si>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</si>
  <si>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</si>
  <si>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</si>
  <si>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</si>
  <si>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</si>
  <si>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</si>
  <si>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</si>
  <si>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</si>
  <si>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</si>
  <si>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</si>
  <si>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</si>
  <si>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</si>
  <si>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</si>
  <si>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</si>
  <si>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</si>
  <si>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</si>
  <si>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</si>
  <si>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</si>
  <si>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</si>
  <si>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</si>
  <si>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</si>
  <si>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</si>
  <si>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</si>
  <si>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</si>
  <si>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</si>
  <si>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</si>
  <si>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</si>
  <si>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</si>
  <si>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</si>
  <si>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</si>
  <si>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</si>
  <si>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</si>
  <si>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</si>
  <si>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</si>
  <si>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</si>
  <si>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</si>
  <si>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</si>
  <si>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</si>
  <si>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</si>
  <si>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</si>
  <si>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</si>
  <si>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</si>
  <si>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</si>
  <si>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</si>
  <si>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</si>
  <si>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</si>
  <si>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</si>
  <si>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</si>
  <si>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</si>
  <si>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</si>
  <si>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</si>
  <si>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</si>
  <si>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</si>
  <si>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</si>
  <si>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</si>
  <si>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</si>
  <si>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</si>
  <si>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</si>
  <si>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</si>
  <si>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</si>
  <si>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</si>
  <si>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</si>
  <si>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</si>
  <si>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</si>
  <si>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</si>
  <si>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</si>
  <si>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</si>
  <si>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</si>
  <si>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</si>
  <si>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</si>
  <si>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</si>
  <si>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</si>
  <si>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</si>
  <si>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</si>
  <si>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</si>
  <si>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</si>
  <si>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</si>
  <si>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</si>
  <si>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</si>
  <si>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</si>
  <si>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</si>
  <si>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</si>
  <si>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</si>
  <si>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</si>
  <si>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</si>
  <si>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</si>
  <si>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</si>
  <si>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</si>
  <si>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</si>
  <si>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</si>
  <si>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</si>
  <si>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</si>
  <si>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</si>
  <si>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</si>
  <si>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</si>
  <si>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</si>
  <si>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</si>
  <si>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</si>
  <si>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</si>
  <si>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</si>
  <si>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</si>
  <si>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</si>
  <si>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</si>
  <si>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</si>
  <si>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</si>
  <si>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</si>
  <si>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</si>
  <si>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</si>
  <si>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</si>
  <si>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</si>
  <si>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</si>
  <si>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</si>
  <si>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</si>
  <si>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</si>
  <si>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</si>
  <si>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</si>
  <si>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</si>
  <si>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</si>
  <si>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</si>
  <si>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</si>
  <si>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</si>
  <si>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</si>
  <si>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</si>
  <si>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</si>
  <si>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</si>
  <si>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</si>
  <si>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</si>
  <si>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</si>
  <si>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</si>
  <si>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</si>
  <si>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</si>
  <si>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</si>
  <si>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</si>
  <si>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</si>
  <si>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</si>
  <si>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</si>
  <si>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</si>
  <si>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</si>
  <si>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</si>
  <si>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</si>
  <si>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</si>
  <si>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</si>
  <si>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</si>
  <si>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</si>
  <si>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</si>
  <si>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</si>
  <si>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</si>
  <si>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</si>
  <si>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</si>
  <si>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</si>
  <si>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</si>
  <si>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</si>
  <si>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</si>
  <si>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</si>
  <si>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</si>
  <si>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</si>
  <si>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</si>
  <si>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</si>
  <si>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</si>
  <si>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</si>
  <si>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</si>
  <si>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</si>
  <si>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</si>
  <si>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</si>
  <si>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</si>
  <si>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</si>
  <si>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</si>
  <si>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</si>
  <si>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</si>
  <si>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</si>
  <si>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</si>
  <si>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</si>
  <si>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</si>
  <si>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</si>
  <si>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</si>
  <si>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</si>
  <si>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</si>
  <si>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</si>
  <si>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</si>
  <si>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</si>
  <si>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</si>
  <si>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</si>
  <si>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</si>
  <si>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</si>
  <si>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</si>
  <si>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</si>
  <si>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</si>
  <si>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</si>
  <si>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</si>
  <si>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</si>
  <si>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</si>
  <si>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</si>
  <si>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</si>
  <si>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</si>
  <si>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</si>
  <si>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</si>
  <si>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</si>
  <si>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</si>
  <si>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</si>
  <si>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</si>
  <si>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</si>
  <si>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</si>
  <si>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</si>
  <si>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</si>
  <si>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</si>
  <si>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</si>
  <si>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</si>
  <si>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</si>
  <si>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</si>
  <si>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</si>
  <si>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</si>
  <si>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</si>
  <si>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</si>
  <si>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</si>
  <si>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</si>
  <si>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</si>
  <si>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</si>
  <si>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</si>
  <si>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</si>
  <si>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</si>
  <si>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</si>
  <si>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</si>
  <si>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</si>
  <si>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</si>
  <si>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</si>
  <si>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</si>
  <si>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</si>
  <si>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</si>
  <si>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</si>
  <si>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</si>
  <si>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</si>
  <si>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</si>
  <si>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</si>
  <si>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</si>
  <si>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</si>
  <si>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</si>
  <si>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</si>
  <si>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</si>
  <si>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</si>
  <si>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</si>
  <si>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</si>
  <si>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</si>
  <si>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</si>
  <si>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</si>
  <si>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</si>
  <si>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</si>
  <si>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</si>
  <si>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</si>
  <si>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</si>
  <si>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</si>
  <si>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</si>
  <si>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</si>
  <si>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</si>
  <si>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</si>
  <si>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</si>
  <si>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</si>
  <si>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</si>
  <si>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</si>
  <si>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</si>
  <si>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</si>
  <si>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</si>
  <si>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</si>
  <si>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</si>
  <si>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</si>
  <si>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</si>
  <si>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</si>
  <si>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</si>
  <si>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</si>
  <si>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</si>
  <si>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</si>
  <si>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</si>
  <si>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</si>
  <si>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</si>
  <si>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</si>
  <si>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</si>
  <si>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</si>
  <si>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</si>
  <si>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</si>
  <si>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</si>
  <si>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</si>
  <si>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</si>
  <si>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</si>
  <si>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</si>
  <si>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</si>
  <si>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</si>
  <si>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</si>
  <si>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</si>
  <si>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</si>
  <si>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</si>
  <si>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</si>
  <si>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</si>
  <si>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</si>
  <si>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</si>
  <si>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</si>
  <si>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</si>
  <si>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</si>
  <si>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</si>
  <si>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</si>
  <si>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</si>
  <si>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</si>
  <si>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</si>
  <si>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</si>
  <si>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</si>
  <si>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</si>
  <si>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</si>
  <si>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</si>
  <si>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</si>
  <si>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</si>
  <si>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</si>
  <si>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</si>
  <si>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</si>
  <si>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</si>
  <si>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</si>
  <si>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</si>
  <si>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</si>
  <si>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</si>
  <si>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</si>
  <si>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</si>
  <si>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</si>
  <si>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</si>
  <si>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</si>
  <si>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</si>
  <si>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</si>
  <si>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</si>
  <si>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</si>
  <si>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</si>
  <si>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</si>
  <si>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</si>
  <si>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</si>
  <si>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</si>
  <si>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</si>
  <si>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</si>
  <si>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</si>
  <si>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</si>
  <si>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</si>
  <si>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</si>
  <si>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</si>
  <si>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</si>
  <si>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</si>
  <si>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</si>
  <si>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</si>
  <si>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</si>
  <si>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</si>
  <si>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</si>
  <si>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</si>
  <si>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</si>
  <si>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</si>
  <si>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</si>
  <si>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</si>
  <si>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</si>
  <si>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</si>
  <si>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</si>
  <si>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</si>
  <si>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</si>
  <si>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</si>
  <si>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</si>
  <si>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</si>
  <si>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</si>
  <si>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</si>
  <si>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</si>
  <si>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</si>
  <si>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</si>
  <si>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</si>
  <si>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</si>
  <si>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</si>
  <si>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</si>
  <si>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</si>
  <si>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</si>
  <si>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</si>
  <si>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</si>
  <si>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</si>
  <si>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</si>
  <si>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</si>
  <si>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</si>
  <si>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</si>
  <si>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</si>
  <si>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</si>
  <si>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</si>
  <si>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</si>
  <si>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</si>
  <si>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</si>
  <si>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</si>
  <si>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</si>
  <si>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</si>
  <si>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</si>
  <si>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</si>
  <si>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</si>
  <si>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</si>
  <si>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</si>
  <si>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</si>
  <si>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</si>
  <si>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</si>
  <si>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</si>
  <si>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</si>
  <si>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</si>
  <si>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</si>
  <si>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</si>
  <si>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</si>
  <si>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</si>
  <si>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</si>
  <si>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</si>
  <si>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</si>
  <si>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</si>
  <si>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</si>
  <si>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</si>
  <si>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</si>
  <si>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</si>
  <si>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</si>
  <si>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</si>
  <si>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</si>
  <si>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</si>
  <si>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</si>
  <si>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</si>
  <si>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</si>
  <si>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</si>
  <si>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</si>
  <si>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</si>
  <si>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</si>
  <si>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</si>
  <si>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</si>
  <si>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</si>
  <si>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</si>
  <si>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</si>
  <si>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</si>
  <si>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</si>
  <si>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</si>
  <si>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</si>
  <si>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</si>
  <si>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</si>
  <si>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</si>
  <si>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</si>
  <si>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</si>
  <si>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</si>
  <si>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</si>
  <si>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</si>
  <si>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</si>
  <si>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</si>
  <si>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</si>
  <si>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</si>
  <si>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</si>
  <si>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</si>
  <si>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</si>
  <si>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</si>
  <si>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</si>
  <si>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</si>
  <si>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</si>
  <si>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</si>
  <si>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</si>
  <si>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</si>
  <si>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</si>
  <si>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</si>
  <si>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</si>
  <si>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</si>
  <si>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</si>
  <si>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</si>
  <si>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</si>
  <si>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</si>
  <si>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</si>
  <si>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</si>
  <si>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</si>
  <si>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</si>
  <si>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</si>
  <si>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</si>
  <si>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</si>
  <si>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</si>
  <si>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</si>
  <si>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</si>
  <si>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</si>
  <si>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</si>
  <si>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</si>
  <si>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</si>
  <si>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</si>
  <si>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</si>
  <si>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</si>
  <si>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</si>
  <si>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</si>
  <si>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</si>
  <si>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</si>
  <si>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</si>
  <si>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</si>
  <si>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</si>
  <si>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</si>
  <si>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</si>
  <si>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</si>
  <si>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</si>
  <si>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</si>
  <si>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</si>
  <si>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</si>
  <si>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</si>
  <si>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</si>
  <si>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</si>
  <si>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</si>
  <si>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</si>
  <si>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</si>
  <si>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</si>
  <si>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</si>
  <si>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</si>
  <si>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</si>
  <si>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</si>
  <si>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</si>
  <si>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</si>
  <si>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</si>
  <si>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</si>
  <si>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</si>
  <si>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</si>
  <si>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</si>
  <si>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</si>
  <si>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</si>
  <si>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</si>
  <si>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</si>
  <si>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</si>
  <si>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</si>
  <si>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</si>
  <si>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</si>
  <si>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</si>
  <si>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</si>
  <si>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</si>
  <si>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</si>
  <si>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</si>
  <si>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</si>
  <si>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</si>
  <si>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</si>
  <si>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</si>
  <si>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</si>
  <si>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</si>
  <si>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</si>
  <si>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</si>
  <si>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</si>
  <si>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</si>
  <si>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</si>
  <si>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</si>
  <si>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</si>
  <si>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</si>
  <si>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</si>
  <si>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</si>
  <si>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</si>
  <si>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</si>
  <si>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</si>
  <si>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</si>
  <si>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</si>
  <si>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</si>
  <si>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</si>
  <si>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</si>
  <si>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</si>
  <si>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</si>
  <si>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</si>
  <si>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</si>
  <si>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</si>
  <si>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</si>
  <si>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</si>
  <si>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</si>
  <si>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</si>
  <si>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</si>
  <si>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</si>
  <si>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</si>
  <si>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</si>
  <si>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</si>
  <si>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</si>
  <si>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</si>
  <si>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</si>
  <si>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</si>
  <si>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</si>
  <si>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</si>
  <si>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</si>
  <si>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</si>
  <si>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</si>
  <si>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</si>
  <si>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</si>
  <si>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</si>
  <si>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</si>
  <si>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</si>
  <si>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</si>
  <si>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</si>
  <si>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</si>
  <si>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</si>
  <si>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</si>
  <si>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</si>
  <si>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</si>
  <si>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</si>
  <si>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</si>
  <si>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</si>
  <si>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</si>
  <si>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</si>
  <si>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</si>
  <si>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</si>
  <si>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</si>
  <si>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</si>
  <si>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</si>
  <si>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</si>
  <si>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</si>
  <si>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</si>
  <si>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</si>
  <si>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</si>
  <si>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</si>
  <si>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</si>
  <si>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</si>
  <si>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</si>
  <si>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</si>
  <si>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</si>
  <si>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</si>
  <si>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</si>
  <si>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</si>
  <si>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</si>
  <si>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</si>
  <si>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</si>
  <si>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</si>
  <si>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</si>
  <si>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</si>
  <si>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</si>
  <si>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</si>
  <si>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</si>
  <si>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</si>
  <si>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</si>
  <si>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</si>
  <si>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</si>
  <si>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</si>
  <si>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</si>
  <si>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</si>
  <si>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</si>
  <si>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</si>
  <si>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</si>
  <si>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</si>
  <si>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</si>
  <si>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</si>
  <si>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</si>
  <si>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</si>
  <si>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</si>
  <si>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</si>
  <si>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</si>
  <si>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</si>
  <si>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</si>
  <si>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</si>
  <si>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</si>
  <si>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</si>
  <si>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</si>
  <si>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</si>
  <si>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</si>
  <si>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</si>
  <si>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</si>
  <si>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</si>
  <si>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</si>
  <si>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</si>
  <si>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</si>
  <si>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</si>
  <si>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</si>
  <si>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</si>
  <si>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</si>
  <si>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</si>
  <si>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</si>
  <si>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</si>
  <si>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</si>
  <si>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</si>
  <si>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</si>
  <si>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</si>
  <si>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</si>
  <si>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</si>
  <si>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</si>
  <si>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</si>
  <si>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</si>
  <si>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</si>
  <si>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</si>
  <si>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</si>
  <si>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</si>
  <si>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</si>
  <si>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</si>
  <si>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</si>
  <si>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</si>
  <si>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</si>
  <si>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</si>
  <si>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</si>
  <si>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</si>
  <si>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</si>
  <si>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</si>
  <si>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</si>
  <si>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</si>
  <si>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</si>
  <si>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</si>
  <si>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</si>
  <si>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</si>
  <si>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</si>
  <si>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</si>
  <si>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</si>
  <si>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</si>
  <si>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</si>
  <si>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</si>
  <si>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</si>
  <si>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</si>
  <si>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</si>
  <si>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</si>
  <si>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</si>
  <si>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</si>
  <si>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</si>
  <si>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</si>
  <si>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</si>
  <si>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</si>
  <si>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</si>
  <si>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</si>
  <si>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</si>
  <si>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</si>
  <si>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</si>
  <si>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</si>
  <si>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</si>
  <si>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</si>
  <si>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</si>
  <si>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</si>
  <si>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</si>
  <si>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</si>
  <si>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</si>
  <si>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</si>
  <si>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</si>
  <si>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</si>
  <si>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</si>
  <si>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</si>
  <si>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</si>
  <si>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</si>
  <si>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</si>
  <si>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</si>
  <si>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</si>
  <si>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</si>
  <si>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</si>
  <si>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</si>
  <si>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</si>
  <si>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</si>
  <si>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</si>
  <si>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</si>
  <si>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</si>
  <si>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</si>
  <si>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</si>
  <si>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</si>
  <si>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</si>
  <si>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</si>
  <si>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</si>
  <si>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</si>
  <si>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</si>
  <si>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</si>
  <si>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</si>
  <si>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</si>
  <si>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</si>
  <si>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</si>
  <si>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</si>
  <si>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</si>
  <si>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</si>
  <si>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</si>
  <si>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</si>
  <si>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</si>
  <si>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</si>
  <si>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</si>
  <si>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</si>
  <si>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</si>
  <si>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</si>
  <si>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</si>
  <si>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</si>
  <si>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</si>
  <si>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</si>
  <si>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</si>
  <si>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</si>
  <si>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</si>
  <si>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</si>
  <si>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</si>
  <si>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</si>
  <si>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</si>
  <si>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</si>
  <si>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</si>
  <si>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</si>
  <si>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</si>
  <si>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</si>
  <si>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</si>
  <si>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</si>
  <si>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</si>
  <si>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</si>
  <si>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</si>
  <si>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</si>
  <si>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</si>
  <si>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</si>
  <si>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</si>
  <si>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</si>
  <si>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</si>
  <si>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</si>
  <si>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</si>
  <si>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</si>
  <si>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</si>
  <si>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</si>
  <si>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</si>
  <si>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</si>
  <si>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</si>
  <si>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</si>
  <si>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</si>
  <si>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</si>
  <si>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</si>
  <si>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</si>
  <si>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</si>
  <si>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</si>
  <si>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</si>
  <si>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</si>
  <si>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</si>
  <si>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</si>
  <si>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</si>
  <si>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</si>
  <si>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</si>
  <si>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</si>
  <si>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</si>
  <si>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</si>
  <si>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</si>
  <si>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</si>
  <si>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</si>
  <si>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</si>
  <si>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</si>
  <si>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</si>
  <si>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</si>
  <si>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</si>
  <si>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</si>
  <si>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</si>
  <si>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</si>
  <si>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</si>
  <si>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</si>
  <si>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</si>
  <si>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</si>
  <si>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</si>
  <si>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</si>
  <si>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</si>
  <si>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</si>
  <si>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</si>
  <si>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</si>
  <si>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</si>
  <si>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</si>
  <si>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</si>
  <si>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</si>
  <si>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</si>
  <si>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</si>
  <si>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</si>
  <si>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</si>
  <si>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</si>
  <si>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</si>
  <si>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</si>
  <si>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</si>
  <si>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</si>
  <si>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</si>
  <si>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</si>
  <si>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</si>
  <si>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</si>
  <si>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</si>
  <si>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</si>
  <si>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</si>
  <si>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</si>
  <si>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</si>
  <si>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</si>
  <si>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</si>
  <si>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</si>
  <si>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</si>
  <si>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</si>
  <si>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</si>
  <si>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</si>
  <si>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</si>
  <si>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</si>
  <si>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</si>
  <si>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</si>
  <si>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</si>
  <si>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</si>
  <si>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</si>
  <si>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</si>
  <si>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</si>
  <si>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</si>
  <si>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</si>
  <si>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</si>
  <si>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</si>
  <si>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</si>
  <si>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</si>
  <si>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</si>
  <si>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</si>
  <si>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</si>
  <si>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</si>
  <si>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</si>
  <si>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</si>
  <si>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</si>
  <si>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</si>
  <si>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</si>
  <si>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</si>
  <si>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</si>
  <si>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</si>
  <si>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</si>
  <si>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</si>
  <si>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</si>
  <si>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</si>
  <si>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</si>
  <si>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</si>
  <si>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</si>
  <si>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</si>
  <si>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</si>
  <si>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</si>
  <si>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</si>
  <si>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</si>
  <si>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</si>
  <si>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</si>
  <si>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</si>
  <si>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</si>
  <si>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</si>
  <si>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</si>
  <si>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</si>
  <si>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</si>
  <si>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</si>
  <si>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</si>
  <si>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</si>
  <si>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</si>
  <si>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</si>
  <si>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</si>
  <si>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</si>
  <si>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</si>
  <si>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</si>
  <si>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</si>
  <si>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</si>
  <si>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</si>
  <si>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</si>
  <si>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</si>
  <si>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</si>
  <si>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</si>
  <si>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</si>
  <si>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</si>
  <si>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</si>
  <si>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</si>
  <si>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</si>
  <si>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</si>
  <si>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</si>
  <si>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</si>
  <si>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</si>
  <si>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</si>
  <si>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</si>
  <si>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</si>
  <si>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</si>
  <si>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</si>
  <si>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</si>
  <si>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</si>
  <si>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</si>
  <si>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</si>
  <si>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</si>
  <si>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</si>
  <si>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</si>
  <si>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</si>
  <si>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</si>
  <si>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</si>
  <si>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</si>
  <si>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</si>
  <si>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</si>
  <si>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</si>
  <si>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</si>
  <si>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</si>
  <si>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</si>
  <si>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</si>
  <si>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</si>
  <si>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</si>
  <si>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</si>
  <si>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</si>
  <si>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</si>
  <si>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</si>
  <si>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</si>
  <si>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</si>
  <si>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</si>
  <si>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</si>
  <si>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</si>
  <si>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</si>
  <si>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</si>
  <si>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</si>
  <si>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</si>
  <si>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</si>
  <si>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</si>
  <si>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</si>
  <si>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</si>
  <si>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</si>
  <si>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</si>
  <si>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</si>
  <si>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</si>
  <si>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</si>
  <si>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</si>
  <si>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</si>
  <si>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</si>
  <si>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</si>
  <si>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</si>
  <si>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</si>
  <si>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</si>
  <si>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</si>
  <si>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</si>
  <si>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</si>
  <si>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</si>
  <si>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</si>
  <si>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</si>
  <si>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</si>
  <si>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</si>
  <si>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</si>
  <si>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</si>
  <si>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</si>
  <si>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</si>
  <si>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</si>
  <si>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</si>
  <si>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</si>
  <si>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</si>
  <si>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</si>
  <si>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</si>
  <si>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</si>
  <si>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</si>
  <si>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</si>
  <si>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</si>
  <si>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</si>
  <si>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</si>
  <si>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</si>
  <si>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</si>
  <si>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</si>
  <si>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</si>
  <si>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</si>
  <si>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</si>
  <si>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</si>
  <si>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</si>
  <si>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</si>
  <si>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</si>
  <si>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</si>
  <si>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</si>
  <si>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</si>
  <si>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</si>
  <si>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</si>
  <si>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</si>
  <si>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</si>
  <si>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</si>
  <si>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</si>
  <si>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</si>
  <si>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</si>
  <si>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</si>
  <si>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</si>
  <si>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</si>
  <si>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</si>
  <si>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</si>
  <si>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</si>
  <si>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</si>
  <si>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</si>
  <si>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</si>
  <si>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</si>
  <si>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</si>
  <si>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</si>
  <si>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</si>
  <si>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</si>
  <si>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</si>
  <si>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</si>
  <si>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</si>
  <si>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</si>
  <si>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</si>
  <si>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</si>
  <si>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</si>
  <si>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</si>
  <si>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</si>
  <si>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</si>
  <si>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</si>
  <si>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</si>
  <si>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</si>
  <si>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</si>
  <si>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</si>
  <si>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</si>
  <si>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</si>
  <si>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</si>
  <si>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</si>
  <si>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</si>
  <si>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</si>
  <si>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</si>
  <si>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</si>
  <si>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</si>
  <si>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</si>
  <si>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</si>
  <si>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</si>
  <si>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</si>
  <si>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</si>
  <si>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</si>
  <si>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</si>
  <si>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</si>
  <si>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</si>
  <si>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</si>
  <si>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</si>
  <si>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</si>
  <si>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</si>
  <si>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</si>
  <si>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</si>
  <si>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</si>
  <si>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</si>
  <si>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</si>
  <si>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</si>
  <si>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</si>
  <si>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</si>
  <si>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</si>
  <si>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</si>
  <si>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</si>
  <si>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</si>
  <si>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</si>
  <si>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</si>
  <si>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</si>
  <si>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</si>
  <si>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</si>
  <si>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</si>
  <si>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</si>
  <si>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</si>
  <si>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</si>
  <si>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</si>
  <si>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</si>
  <si>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</si>
  <si>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</si>
  <si>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</si>
  <si>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</si>
  <si>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</si>
  <si>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</si>
  <si>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</si>
  <si>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</si>
  <si>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</si>
  <si>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</si>
  <si>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</si>
  <si>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</si>
  <si>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</si>
  <si>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</si>
  <si>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</si>
  <si>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</si>
  <si>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</si>
  <si>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</si>
  <si>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</si>
  <si>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</si>
  <si>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</si>
  <si>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</si>
  <si>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</si>
  <si>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</si>
  <si>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</si>
  <si>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</si>
  <si>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</si>
  <si>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</si>
  <si>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</si>
  <si>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</si>
  <si>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</si>
  <si>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</si>
  <si>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</si>
  <si>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</si>
  <si>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</si>
  <si>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</si>
  <si>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</si>
  <si>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</si>
  <si>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</si>
  <si>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</si>
  <si>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</si>
  <si>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</si>
  <si>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</si>
  <si>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</si>
  <si>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</si>
  <si>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</si>
  <si>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</si>
  <si>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</si>
  <si>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</si>
  <si>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</si>
  <si>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</si>
  <si>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</si>
  <si>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</si>
  <si>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</si>
  <si>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</si>
  <si>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</si>
  <si>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</si>
  <si>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</si>
  <si>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</si>
  <si>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</si>
  <si>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</si>
  <si>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</si>
  <si>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</si>
  <si>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</si>
  <si>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</si>
  <si>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</si>
  <si>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</si>
  <si>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</si>
  <si>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</si>
  <si>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</si>
  <si>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</si>
  <si>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</si>
  <si>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</si>
  <si>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</si>
  <si>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</si>
  <si>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</si>
  <si>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</si>
  <si>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</si>
  <si>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</si>
  <si>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</si>
  <si>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</si>
  <si>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</si>
  <si>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</si>
  <si>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</si>
  <si>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</si>
  <si>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</si>
  <si>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</si>
  <si>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</si>
  <si>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</si>
  <si>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</si>
  <si>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</si>
  <si>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</si>
  <si>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</si>
  <si>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</si>
  <si>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</si>
  <si>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</si>
  <si>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</si>
  <si>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</si>
  <si>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</si>
  <si>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</si>
  <si>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</si>
  <si>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</si>
  <si>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</si>
  <si>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</si>
  <si>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</si>
  <si>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</si>
  <si>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</si>
  <si>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</si>
  <si>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</si>
  <si>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</si>
  <si>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</si>
  <si>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</si>
  <si>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</si>
  <si>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</si>
  <si>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</si>
  <si>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</si>
  <si>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</si>
  <si>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</si>
  <si>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</si>
  <si>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</si>
  <si>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</si>
  <si>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</si>
  <si>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</si>
  <si>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</si>
  <si>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</si>
  <si>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</si>
  <si>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</si>
  <si>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</si>
  <si>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</si>
  <si>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</si>
  <si>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</si>
  <si>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</si>
  <si>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</si>
  <si>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</si>
  <si>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</si>
  <si>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</si>
  <si>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</si>
  <si>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</si>
  <si>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</si>
  <si>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</si>
  <si>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</si>
  <si>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</si>
  <si>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</si>
  <si>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</si>
  <si>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</si>
  <si>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</si>
  <si>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</si>
  <si>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</si>
  <si>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</si>
  <si>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</si>
  <si>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</si>
  <si>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</si>
  <si>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</si>
  <si>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</si>
  <si>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</si>
  <si>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</si>
  <si>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</si>
  <si>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</si>
  <si>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</si>
  <si>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</si>
  <si>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</si>
  <si>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</si>
  <si>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</si>
  <si>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</si>
  <si>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</si>
  <si>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</si>
  <si>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</si>
  <si>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</si>
  <si>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</si>
  <si>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</si>
  <si>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</si>
  <si>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</si>
  <si>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</si>
  <si>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</si>
  <si>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</si>
  <si>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</si>
  <si>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</si>
  <si>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</si>
  <si>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</si>
  <si>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</si>
  <si>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</si>
  <si>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</si>
  <si>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</si>
  <si>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</si>
  <si>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</si>
  <si>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</si>
  <si>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</si>
  <si>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</si>
  <si>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</si>
  <si>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</si>
  <si>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</si>
  <si>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</si>
  <si>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</si>
  <si>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</si>
  <si>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</si>
  <si>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</si>
  <si>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</si>
  <si>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</si>
  <si>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</si>
  <si>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</si>
  <si>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</si>
  <si>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</si>
  <si>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</si>
  <si>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</si>
  <si>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</si>
  <si>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</si>
  <si>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</si>
  <si>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</si>
  <si>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</si>
  <si>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</si>
  <si>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</si>
  <si>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</si>
  <si>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</si>
  <si>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</si>
  <si>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</si>
  <si>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</si>
  <si>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</si>
  <si>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</si>
  <si>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</si>
  <si>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</si>
  <si>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</si>
  <si>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</si>
  <si>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</si>
  <si>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</si>
  <si>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</si>
  <si>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</si>
  <si>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</si>
  <si>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</si>
  <si>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</si>
  <si>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</si>
  <si>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</si>
  <si>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</si>
  <si>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</si>
  <si>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</si>
  <si>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</si>
  <si>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</si>
  <si>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</si>
  <si>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</si>
  <si>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</si>
  <si>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</si>
  <si>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</si>
  <si>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</si>
  <si>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</si>
  <si>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</si>
  <si>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</si>
  <si>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</si>
  <si>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</si>
  <si>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</si>
  <si>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</si>
  <si>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</si>
  <si>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</si>
  <si>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</si>
  <si>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</si>
  <si>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</si>
  <si>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</si>
  <si>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</si>
  <si>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</si>
  <si>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</si>
  <si>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</si>
  <si>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</si>
  <si>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</si>
  <si>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</si>
  <si>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</si>
  <si>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</si>
  <si>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</si>
  <si>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</si>
  <si>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</si>
  <si>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</si>
  <si>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</si>
  <si>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</si>
  <si>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</si>
  <si>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</si>
  <si>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</si>
  <si>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</si>
  <si>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</si>
  <si>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</si>
  <si>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</si>
  <si>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</si>
  <si>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</si>
  <si>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</si>
  <si>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</si>
  <si>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</si>
  <si>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</si>
  <si>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</si>
  <si>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</si>
  <si>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</si>
  <si>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</si>
  <si>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</si>
  <si>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</si>
  <si>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</si>
  <si>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</si>
  <si>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</si>
  <si>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</si>
  <si>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</si>
  <si>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</si>
  <si>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</si>
  <si>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</si>
  <si>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</si>
  <si>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</si>
  <si>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</si>
  <si>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</si>
  <si>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</si>
  <si>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</si>
  <si>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</si>
  <si>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</si>
  <si>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</si>
  <si>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</si>
  <si>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</si>
  <si>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</si>
  <si>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</si>
  <si>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</si>
  <si>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</si>
  <si>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</si>
  <si>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</si>
  <si>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</si>
  <si>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</si>
  <si>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</si>
  <si>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</si>
  <si>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</si>
  <si>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</si>
  <si>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</si>
  <si>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</si>
  <si>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</si>
  <si>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</si>
  <si>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</si>
  <si>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</si>
  <si>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</si>
  <si>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</si>
  <si>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</si>
  <si>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</si>
  <si>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</si>
  <si>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</si>
  <si>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</si>
  <si>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</si>
  <si>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</si>
  <si>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</si>
  <si>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</si>
  <si>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</si>
  <si>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</si>
  <si>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</si>
  <si>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</si>
  <si>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</si>
  <si>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</si>
  <si>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</si>
  <si>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</si>
  <si>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</si>
  <si>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</si>
  <si>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</si>
  <si>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</si>
  <si>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</si>
  <si>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</si>
  <si>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</si>
  <si>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</si>
  <si>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</si>
  <si>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</si>
  <si>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</si>
  <si>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</si>
  <si>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</si>
  <si>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</si>
  <si>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</si>
  <si>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</si>
  <si>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</si>
  <si>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</si>
  <si>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</si>
  <si>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</si>
  <si>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</si>
  <si>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</si>
  <si>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</si>
  <si>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</si>
  <si>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</si>
  <si>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</si>
  <si>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</si>
  <si>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</si>
  <si>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</si>
  <si>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</si>
  <si>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</si>
  <si>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</si>
  <si>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</si>
  <si>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</si>
  <si>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</si>
  <si>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</si>
  <si>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</si>
  <si>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</si>
  <si>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</si>
  <si>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</si>
  <si>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</si>
  <si>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</si>
  <si>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</si>
  <si>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</si>
  <si>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</si>
  <si>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</si>
  <si>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</si>
  <si>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</si>
  <si>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</si>
  <si>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</si>
  <si>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</si>
  <si>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</si>
  <si>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</si>
  <si>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</si>
  <si>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</si>
  <si>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</si>
  <si>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</si>
  <si>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</si>
  <si>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</si>
  <si>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</si>
  <si>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</si>
  <si>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</si>
  <si>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</si>
  <si>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</si>
  <si>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</si>
  <si>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</si>
  <si>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</si>
  <si>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</si>
  <si>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</si>
  <si>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</si>
  <si>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</si>
  <si>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</si>
  <si>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</si>
  <si>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</si>
  <si>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</si>
  <si>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</si>
  <si>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</si>
  <si>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</si>
  <si>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</si>
  <si>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</si>
  <si>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</si>
  <si>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</si>
  <si>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</si>
  <si>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</si>
  <si>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</si>
  <si>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</si>
  <si>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</si>
  <si>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</si>
  <si>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</si>
  <si>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</si>
  <si>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</si>
  <si>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</si>
  <si>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</si>
  <si>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</si>
  <si>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</si>
  <si>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</si>
  <si>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</si>
  <si>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</si>
  <si>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</si>
  <si>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</si>
  <si>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</si>
  <si>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</si>
  <si>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</si>
  <si>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</si>
  <si>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</si>
  <si>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</si>
  <si>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</si>
  <si>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</si>
  <si>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</si>
  <si>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</si>
  <si>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</si>
  <si>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</si>
  <si>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</si>
  <si>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</si>
  <si>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</si>
  <si>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</si>
  <si>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</si>
  <si>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</si>
  <si>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</si>
  <si>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</si>
  <si>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</si>
  <si>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</si>
  <si>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</si>
  <si>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</si>
  <si>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</si>
  <si>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</si>
  <si>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</si>
  <si>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</si>
  <si>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</si>
  <si>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</si>
  <si>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</si>
  <si>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</si>
  <si>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</si>
  <si>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</si>
  <si>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</si>
  <si>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</si>
  <si>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</si>
  <si>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</si>
  <si>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</si>
  <si>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</si>
  <si>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</si>
  <si>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</si>
  <si>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</si>
  <si>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</si>
  <si>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</si>
  <si>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</si>
  <si>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</si>
  <si>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</si>
  <si>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</si>
  <si>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</si>
  <si>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</si>
  <si>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</si>
  <si>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</si>
  <si>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</si>
  <si>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</si>
  <si>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</si>
  <si>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</si>
  <si>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</si>
  <si>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</si>
  <si>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</si>
  <si>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</si>
  <si>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</si>
  <si>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</si>
  <si>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</si>
  <si>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</si>
  <si>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</si>
  <si>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</si>
  <si>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</si>
  <si>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</si>
  <si>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</si>
  <si>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</si>
  <si>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</si>
  <si>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</si>
  <si>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</si>
  <si>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</si>
  <si>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</si>
  <si>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</si>
  <si>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</si>
  <si>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</si>
  <si>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</si>
  <si>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</si>
  <si>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</si>
  <si>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</si>
  <si>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</si>
  <si>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</si>
  <si>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</si>
  <si>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</si>
  <si>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</si>
  <si>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</si>
  <si>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</si>
  <si>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</si>
  <si>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</si>
  <si>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</si>
  <si>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</si>
  <si>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</si>
  <si>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</si>
  <si>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</si>
  <si>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</si>
  <si>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</si>
  <si>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</si>
  <si>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</si>
  <si>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</si>
  <si>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</si>
  <si>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</si>
  <si>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</si>
  <si>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</si>
  <si>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</si>
  <si>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</si>
  <si>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</si>
  <si>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</si>
  <si>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</si>
  <si>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</si>
  <si>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</si>
  <si>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</si>
  <si>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</si>
  <si>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</si>
  <si>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</si>
  <si>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</si>
  <si>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</si>
  <si>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</si>
  <si>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</si>
  <si>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</si>
  <si>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</si>
  <si>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</si>
  <si>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</si>
  <si>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</si>
  <si>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</si>
  <si>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</si>
  <si>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</si>
  <si>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</si>
  <si>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</si>
  <si>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</si>
  <si>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</si>
  <si>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</si>
  <si>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</si>
  <si>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</si>
  <si>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</si>
  <si>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</si>
  <si>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</si>
  <si>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</si>
  <si>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</si>
  <si>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</si>
  <si>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</si>
  <si>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</si>
  <si>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</si>
  <si>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</si>
  <si>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</si>
  <si>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</si>
  <si>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</si>
  <si>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</si>
  <si>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</si>
  <si>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</si>
  <si>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</si>
  <si>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</si>
  <si>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</si>
  <si>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</si>
  <si>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</si>
  <si>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</si>
  <si>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</si>
  <si>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</si>
  <si>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</si>
  <si>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</si>
  <si>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</si>
  <si>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</si>
  <si>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</si>
  <si>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</si>
  <si>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</si>
  <si>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</si>
  <si>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</si>
  <si>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</si>
  <si>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</si>
  <si>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</si>
  <si>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</si>
  <si>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</si>
  <si>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</si>
  <si>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</si>
  <si>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</si>
  <si>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</si>
  <si>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</si>
  <si>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</si>
  <si>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</si>
  <si>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</si>
  <si>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</si>
  <si>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</si>
  <si>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</si>
  <si>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</si>
  <si>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</si>
  <si>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</si>
  <si>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</si>
  <si>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</si>
  <si>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</si>
  <si>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</si>
  <si>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</si>
  <si>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</si>
  <si>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</si>
  <si>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</si>
  <si>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</si>
  <si>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</si>
  <si>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</si>
  <si>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</si>
  <si>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</si>
  <si>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</si>
  <si>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</si>
  <si>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</si>
  <si>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</si>
  <si>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</si>
  <si>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</si>
  <si>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</si>
  <si>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</si>
  <si>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</si>
  <si>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</si>
  <si>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</si>
  <si>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</si>
  <si>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</si>
  <si>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</si>
  <si>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</si>
  <si>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</si>
  <si>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</si>
  <si>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</si>
  <si>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</si>
  <si>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</si>
  <si>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</si>
  <si>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</si>
  <si>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</si>
  <si>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</si>
  <si>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</si>
  <si>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</si>
  <si>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</si>
  <si>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</si>
  <si>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</si>
  <si>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</si>
  <si>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</si>
  <si>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</si>
  <si>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</si>
  <si>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</si>
  <si>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</si>
  <si>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</si>
  <si>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</si>
  <si>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</si>
  <si>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</si>
  <si>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</si>
  <si>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</si>
  <si>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</si>
  <si>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</si>
  <si>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</si>
  <si>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</si>
  <si>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</si>
  <si>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</si>
  <si>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</si>
  <si>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</si>
  <si>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</si>
  <si>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</si>
  <si>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</si>
  <si>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</si>
  <si>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</si>
  <si>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</si>
  <si>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</si>
  <si>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</si>
  <si>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</si>
  <si>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</si>
  <si>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</si>
  <si>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</si>
  <si>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</si>
  <si>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</si>
  <si>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</si>
  <si>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</si>
  <si>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</si>
  <si>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</si>
  <si>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</si>
  <si>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</si>
  <si>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</si>
  <si>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</si>
  <si>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</si>
  <si>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</si>
  <si>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</si>
  <si>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</si>
  <si>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</si>
  <si>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</si>
  <si>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</si>
  <si>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</si>
  <si>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</si>
  <si>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</si>
  <si>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</si>
  <si>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</si>
  <si>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</si>
  <si>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</si>
  <si>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</si>
  <si>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</si>
  <si>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</si>
  <si>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</si>
  <si>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</si>
  <si>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</si>
  <si>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</si>
  <si>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</si>
  <si>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</si>
  <si>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</si>
  <si>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</si>
  <si>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</si>
  <si>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</si>
  <si>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</si>
  <si>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</si>
  <si>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</si>
  <si>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</si>
  <si>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</si>
  <si>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</si>
  <si>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</si>
  <si>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</si>
  <si>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</si>
  <si>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</si>
  <si>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</si>
  <si>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</si>
  <si>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</si>
  <si>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</si>
  <si>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</si>
  <si>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</si>
  <si>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</si>
  <si>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</si>
  <si>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</si>
  <si>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</si>
  <si>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</si>
  <si>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</si>
  <si>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</si>
  <si>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</si>
  <si>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</si>
  <si>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</si>
  <si>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</si>
  <si>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</si>
  <si>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</si>
  <si>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</si>
  <si>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</si>
  <si>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</si>
  <si>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</si>
  <si>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</si>
  <si>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</si>
  <si>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</si>
  <si>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</si>
  <si>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</si>
  <si>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</si>
  <si>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</si>
  <si>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</si>
  <si>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</si>
  <si>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</si>
  <si>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</si>
  <si>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</si>
  <si>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</si>
  <si>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</si>
  <si>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</si>
  <si>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</si>
  <si>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</si>
  <si>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</si>
  <si>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</si>
  <si>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</si>
  <si>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</si>
  <si>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</si>
  <si>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</si>
  <si>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</si>
  <si>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</si>
  <si>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</si>
  <si>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</si>
  <si>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</si>
  <si>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</si>
  <si>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</si>
  <si>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</si>
  <si>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</si>
  <si>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</si>
  <si>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</si>
  <si>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</si>
  <si>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</si>
  <si>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</si>
  <si>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</si>
  <si>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</si>
  <si>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</si>
  <si>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</si>
  <si>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</si>
  <si>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</si>
  <si>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</si>
  <si>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</si>
  <si>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</si>
  <si>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</si>
  <si>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</si>
  <si>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</si>
  <si>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</si>
  <si>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</si>
  <si>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</si>
  <si>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</si>
  <si>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</si>
  <si>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</si>
  <si>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</si>
  <si>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</si>
  <si>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</si>
  <si>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</si>
  <si>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</si>
  <si>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</si>
  <si>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</si>
  <si>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</si>
  <si>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</si>
  <si>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</si>
  <si>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</si>
  <si>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</si>
  <si>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</si>
  <si>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</si>
  <si>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</si>
  <si>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</si>
  <si>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</si>
  <si>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</si>
  <si>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</si>
  <si>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</si>
  <si>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</si>
  <si>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</si>
  <si>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</si>
  <si>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</si>
  <si>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</si>
  <si>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</si>
  <si>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</si>
  <si>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</si>
  <si>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</si>
  <si>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</si>
  <si>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</si>
  <si>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</si>
  <si>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</si>
  <si>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</si>
  <si>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</si>
  <si>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</si>
  <si>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</si>
  <si>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</si>
  <si>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</si>
  <si>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</si>
  <si>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</si>
  <si>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</si>
  <si>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</si>
  <si>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</si>
  <si>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</si>
  <si>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</si>
  <si>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</si>
  <si>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</si>
  <si>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</si>
  <si>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</si>
  <si>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</si>
  <si>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</si>
  <si>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</si>
  <si>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</si>
  <si>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</si>
  <si>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</si>
  <si>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</si>
  <si>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</si>
  <si>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</si>
  <si>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</si>
  <si>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</si>
  <si>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</si>
  <si>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</si>
  <si>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</si>
  <si>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</si>
  <si>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</si>
  <si>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</si>
  <si>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</si>
  <si>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</si>
  <si>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</si>
  <si>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</si>
  <si>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</si>
  <si>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</si>
  <si>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</si>
  <si>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</si>
  <si>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</si>
  <si>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</si>
  <si>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</si>
  <si>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</si>
  <si>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</si>
  <si>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</si>
  <si>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</si>
  <si>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</si>
  <si>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</si>
  <si>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</si>
  <si>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</si>
  <si>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</si>
  <si>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</si>
  <si>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</si>
  <si>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</si>
  <si>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</si>
  <si>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</si>
  <si>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</si>
  <si>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</si>
  <si>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</si>
  <si>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</si>
  <si>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</si>
  <si>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</si>
  <si>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</si>
  <si>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</si>
  <si>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</si>
  <si>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</si>
  <si>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</si>
  <si>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</si>
  <si>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</si>
  <si>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</si>
  <si>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</si>
  <si>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</si>
  <si>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</si>
  <si>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</si>
  <si>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</si>
  <si>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</si>
  <si>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</si>
  <si>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</si>
  <si>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</si>
  <si>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</si>
  <si>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</si>
  <si>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</si>
  <si>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</si>
  <si>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</si>
  <si>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</si>
  <si>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</si>
  <si>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</si>
  <si>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</si>
  <si>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</si>
  <si>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</si>
  <si>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</si>
  <si>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</si>
  <si>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</si>
  <si>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</si>
  <si>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</si>
  <si>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</si>
  <si>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</si>
  <si>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</si>
  <si>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</si>
  <si>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</si>
  <si>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</si>
  <si>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</si>
  <si>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</si>
  <si>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</si>
  <si>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</si>
  <si>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</si>
  <si>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</si>
  <si>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</si>
  <si>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</si>
  <si>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</si>
  <si>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</si>
  <si>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</si>
  <si>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</si>
  <si>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</si>
  <si>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</si>
  <si>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</si>
  <si>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</si>
  <si>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</si>
  <si>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</si>
  <si>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</si>
  <si>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</si>
  <si>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</si>
  <si>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</si>
  <si>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</si>
  <si>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</si>
  <si>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</si>
  <si>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</si>
  <si>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</si>
  <si>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</si>
  <si>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</si>
  <si>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</si>
  <si>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</si>
  <si>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</si>
  <si>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</si>
  <si>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</si>
  <si>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</si>
  <si>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</si>
  <si>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</si>
  <si>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</si>
  <si>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</si>
  <si>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</si>
  <si>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</si>
  <si>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</si>
  <si>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</si>
  <si>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</si>
  <si>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</si>
  <si>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</si>
  <si>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</si>
  <si>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</si>
  <si>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</si>
  <si>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</si>
  <si>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</si>
  <si>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</si>
  <si>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</si>
  <si>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</si>
  <si>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</si>
  <si>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</si>
  <si>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</si>
  <si>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</si>
  <si>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</si>
  <si>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</si>
  <si>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</si>
  <si>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</si>
  <si>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</si>
  <si>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</si>
  <si>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</si>
  <si>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</si>
  <si>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</si>
  <si>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</si>
  <si>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</si>
  <si>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</si>
  <si>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</si>
  <si>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</si>
  <si>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</si>
  <si>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</si>
  <si>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</si>
  <si>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</si>
  <si>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</si>
  <si>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</si>
  <si>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</si>
  <si>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</si>
  <si>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</si>
  <si>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</si>
  <si>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</si>
  <si>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</si>
  <si>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</si>
  <si>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</si>
  <si>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</si>
  <si>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</si>
  <si>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</si>
  <si>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</si>
  <si>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</si>
  <si>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</si>
  <si>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</si>
  <si>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</si>
  <si>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</si>
  <si>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</si>
  <si>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</si>
  <si>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</si>
  <si>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</si>
  <si>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</si>
  <si>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</si>
  <si>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</si>
  <si>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</si>
  <si>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</si>
  <si>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</si>
  <si>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</si>
  <si>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</si>
  <si>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</si>
  <si>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</si>
  <si>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</si>
  <si>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</si>
  <si>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</si>
  <si>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</si>
  <si>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</si>
  <si>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</si>
  <si>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</si>
  <si>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</si>
  <si>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</si>
  <si>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</si>
  <si>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</si>
  <si>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</si>
  <si>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</si>
  <si>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</si>
  <si>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</si>
  <si>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</si>
  <si>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</si>
  <si>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</si>
  <si>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</si>
  <si>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</si>
  <si>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</si>
  <si>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</si>
  <si>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</si>
  <si>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</si>
  <si>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</si>
  <si>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</si>
  <si>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</si>
  <si>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</si>
  <si>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</si>
  <si>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</si>
  <si>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</si>
  <si>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</si>
  <si>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</si>
  <si>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</si>
  <si>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</si>
  <si>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</si>
  <si>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</si>
  <si>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</si>
  <si>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</si>
  <si>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</si>
  <si>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</si>
  <si>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</si>
  <si>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</si>
  <si>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</si>
  <si>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</si>
  <si>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</si>
  <si>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</si>
  <si>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</si>
  <si>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</si>
  <si>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</si>
  <si>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</si>
  <si>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</si>
  <si>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</si>
  <si>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</si>
  <si>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</si>
  <si>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</si>
  <si>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</si>
  <si>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</si>
  <si>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</si>
  <si>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</si>
  <si>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</si>
  <si>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</si>
  <si>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</si>
  <si>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</si>
  <si>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</si>
  <si>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</si>
  <si>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</si>
  <si>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</si>
  <si>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</si>
  <si>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</si>
  <si>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</si>
  <si>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</si>
  <si>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</si>
  <si>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</si>
  <si>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</si>
  <si>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</si>
  <si>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</si>
  <si>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</si>
  <si>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</si>
  <si>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</si>
  <si>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</si>
  <si>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</si>
  <si>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</si>
  <si>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</si>
  <si>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</si>
  <si>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</si>
  <si>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</si>
  <si>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</si>
  <si>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</si>
  <si>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</si>
  <si>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</si>
  <si>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</si>
  <si>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</si>
  <si>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</si>
  <si>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</si>
  <si>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</si>
  <si>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</si>
  <si>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</si>
  <si>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</si>
  <si>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</si>
  <si>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</si>
  <si>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</si>
  <si>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</si>
  <si>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</si>
  <si>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</si>
  <si>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</si>
  <si>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</si>
  <si>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</si>
  <si>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</si>
  <si>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</si>
  <si>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</si>
  <si>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</si>
  <si>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</si>
  <si>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</si>
  <si>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</si>
  <si>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</si>
  <si>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</si>
  <si>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</si>
  <si>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</si>
  <si>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</si>
  <si>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</si>
  <si>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</si>
  <si>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</si>
  <si>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</si>
  <si>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</si>
  <si>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</si>
  <si>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</si>
  <si>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</si>
  <si>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</si>
  <si>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</si>
  <si>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</si>
  <si>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</si>
  <si>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</si>
  <si>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</si>
  <si>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</si>
  <si>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</si>
  <si>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</si>
  <si>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</si>
  <si>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</si>
  <si>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</si>
  <si>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</si>
  <si>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</si>
  <si>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</si>
  <si>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</si>
  <si>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</si>
  <si>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</si>
  <si>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</si>
  <si>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</si>
  <si>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</si>
  <si>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</si>
  <si>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</si>
  <si>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</si>
  <si>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</si>
  <si>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</si>
  <si>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</si>
  <si>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</si>
  <si>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</si>
  <si>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</si>
  <si>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</si>
  <si>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</si>
  <si>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</si>
  <si>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</si>
  <si>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</si>
  <si>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</si>
  <si>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</si>
  <si>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</si>
  <si>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</si>
  <si>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</si>
  <si>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</si>
  <si>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</si>
  <si>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</si>
  <si>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</si>
  <si>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</si>
  <si>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</si>
  <si>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</si>
  <si>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</si>
  <si>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</si>
  <si>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</si>
  <si>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</si>
  <si>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</si>
  <si>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</si>
  <si>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</si>
  <si>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</si>
  <si>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</si>
  <si>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</si>
  <si>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</si>
  <si>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</si>
  <si>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</si>
  <si>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</si>
  <si>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</si>
  <si>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</si>
  <si>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</si>
  <si>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</si>
  <si>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</si>
  <si>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</si>
  <si>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</si>
  <si>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</si>
  <si>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</si>
  <si>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</si>
  <si>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</si>
  <si>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</si>
  <si>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</si>
  <si>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</si>
  <si>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</si>
  <si>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</si>
  <si>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</si>
  <si>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</si>
  <si>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</si>
  <si>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</si>
  <si>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</si>
  <si>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</si>
  <si>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</si>
  <si>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</si>
  <si>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</si>
  <si>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</si>
  <si>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</si>
  <si>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</si>
  <si>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</si>
  <si>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</si>
  <si>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</si>
  <si>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</si>
  <si>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</si>
  <si>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</si>
  <si>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</si>
  <si>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</si>
  <si>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</si>
  <si>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</si>
  <si>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</si>
  <si>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</si>
  <si>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</si>
  <si>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</si>
  <si>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</si>
  <si>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</si>
  <si>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</si>
  <si>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</si>
  <si>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</si>
  <si>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</si>
  <si>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</si>
  <si>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</si>
  <si>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</si>
  <si>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</si>
  <si>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</si>
  <si>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</si>
  <si>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</si>
  <si>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</si>
  <si>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</si>
  <si>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</si>
  <si>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</si>
  <si>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</si>
  <si>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</si>
  <si>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</si>
  <si>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</si>
  <si>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</si>
  <si>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</si>
  <si>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</si>
  <si>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</si>
  <si>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</si>
  <si>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</si>
  <si>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</si>
  <si>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</si>
  <si>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</si>
  <si>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</si>
  <si>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</si>
  <si>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</si>
  <si>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</si>
  <si>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</si>
  <si>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</si>
  <si>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</si>
  <si>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</si>
  <si>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</si>
  <si>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</si>
  <si>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</si>
  <si>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</si>
  <si>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</si>
  <si>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</si>
  <si>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</si>
  <si>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</si>
  <si>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</si>
  <si>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</si>
  <si>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</si>
  <si>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</si>
  <si>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</si>
  <si>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</si>
  <si>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</si>
  <si>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</si>
  <si>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</si>
  <si>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</si>
  <si>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</si>
  <si>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</si>
  <si>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</si>
  <si>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</si>
  <si>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</si>
  <si>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</si>
  <si>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</si>
  <si>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</si>
  <si>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</si>
  <si>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</si>
  <si>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</si>
  <si>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</si>
  <si>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</si>
  <si>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</si>
  <si>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</si>
  <si>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</si>
  <si>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</si>
  <si>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</si>
  <si>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</si>
  <si>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</si>
  <si>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</si>
  <si>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</si>
  <si>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</si>
  <si>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</si>
  <si>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</si>
  <si>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</si>
  <si>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</si>
  <si>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</si>
  <si>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</si>
  <si>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</si>
  <si>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</si>
  <si>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</si>
  <si>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</si>
  <si>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</si>
  <si>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</si>
  <si>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</si>
  <si>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</si>
  <si>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</si>
  <si>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</si>
  <si>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</si>
  <si>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</si>
  <si>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</si>
  <si>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</si>
  <si>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</si>
  <si>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</si>
  <si>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</si>
  <si>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</si>
  <si>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</si>
  <si>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</si>
  <si>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</si>
  <si>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</si>
  <si>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</si>
  <si>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</si>
  <si>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</si>
  <si>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</si>
  <si>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</si>
  <si>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</si>
  <si>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</si>
  <si>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</si>
  <si>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</si>
  <si>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</si>
  <si>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</si>
  <si>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</si>
  <si>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</si>
  <si>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</si>
  <si>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</si>
  <si>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</si>
  <si>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</si>
  <si>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</si>
  <si>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</si>
  <si>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</si>
  <si>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</si>
  <si>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</si>
  <si>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</si>
  <si>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</si>
  <si>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</si>
  <si>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</si>
  <si>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</si>
  <si>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</si>
  <si>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</si>
  <si>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</si>
  <si>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</si>
  <si>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</si>
  <si>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</si>
  <si>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</si>
  <si>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</si>
  <si>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</si>
  <si>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</si>
  <si>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</si>
  <si>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</si>
  <si>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</si>
  <si>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</si>
  <si>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</si>
  <si>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</si>
  <si>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</si>
  <si>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</si>
  <si>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</si>
  <si>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</si>
  <si>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</si>
  <si>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</si>
  <si>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</si>
  <si>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</si>
  <si>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</si>
  <si>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</si>
  <si>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</si>
  <si>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</si>
  <si>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</si>
  <si>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</si>
  <si>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</si>
  <si>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</si>
  <si>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</si>
  <si>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</si>
  <si>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</si>
  <si>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</si>
  <si>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</si>
  <si>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</si>
  <si>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</si>
  <si>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</si>
  <si>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</si>
  <si>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</si>
  <si>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</si>
  <si>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</si>
  <si>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</si>
  <si>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</si>
  <si>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</si>
  <si>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</si>
  <si>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</si>
  <si>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</si>
  <si>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</si>
  <si>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</si>
  <si>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</si>
  <si>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</si>
  <si>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</si>
  <si>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</si>
  <si>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</si>
  <si>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</si>
  <si>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</si>
  <si>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</si>
  <si>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</si>
  <si>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</si>
  <si>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</si>
  <si>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</si>
  <si>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</si>
  <si>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</si>
  <si>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</si>
  <si>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</si>
  <si>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</si>
  <si>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</si>
  <si>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</si>
  <si>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</si>
  <si>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</si>
  <si>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</si>
  <si>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</si>
  <si>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</si>
  <si>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</si>
  <si>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</si>
  <si>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</si>
  <si>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</si>
  <si>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</si>
  <si>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</si>
  <si>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</si>
  <si>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</si>
  <si>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</si>
  <si>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</si>
  <si>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</si>
  <si>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</si>
  <si>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</si>
  <si>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</si>
  <si>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</si>
  <si>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</si>
  <si>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</si>
  <si>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</si>
  <si>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</si>
  <si>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</si>
  <si>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</si>
  <si>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</si>
  <si>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</si>
  <si>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</si>
  <si>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</si>
  <si>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</si>
  <si>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</si>
  <si>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</si>
  <si>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</si>
  <si>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</si>
  <si>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</si>
  <si>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</si>
  <si>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</si>
  <si>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</si>
  <si>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</si>
  <si>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</si>
  <si>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</si>
  <si>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</si>
  <si>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</si>
  <si>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</si>
  <si>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</si>
  <si>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</si>
  <si>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</si>
  <si>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</si>
  <si>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</si>
  <si>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</si>
  <si>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</si>
  <si>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</si>
  <si>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</si>
  <si>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</si>
  <si>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</si>
  <si>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</si>
  <si>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</si>
  <si>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</si>
  <si>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</si>
  <si>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</si>
  <si>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</si>
  <si>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</si>
  <si>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</si>
  <si>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</si>
  <si>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</si>
  <si>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</si>
  <si>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</si>
  <si>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</si>
  <si>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</si>
  <si>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</si>
  <si>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</si>
  <si>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</si>
  <si>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</si>
  <si>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</si>
  <si>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</si>
  <si>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</si>
  <si>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</si>
  <si>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</si>
  <si>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</si>
  <si>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</si>
  <si>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</si>
  <si>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</si>
  <si>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</si>
  <si>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</si>
  <si>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</si>
  <si>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</si>
  <si>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</si>
  <si>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</si>
  <si>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</si>
  <si>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</si>
  <si>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</si>
  <si>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</si>
  <si>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</si>
  <si>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</si>
  <si>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</si>
  <si>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</si>
  <si>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</si>
  <si>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</si>
  <si>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</si>
  <si>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</si>
  <si>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</si>
  <si>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</si>
  <si>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</si>
  <si>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</si>
  <si>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</si>
  <si>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</si>
  <si>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</si>
  <si>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</si>
  <si>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</si>
  <si>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</si>
  <si>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</si>
  <si>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</si>
  <si>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</si>
  <si>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</si>
  <si>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</si>
  <si>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</si>
  <si>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</si>
  <si>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</si>
  <si>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</si>
  <si>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</si>
  <si>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</si>
  <si>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</si>
  <si>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</si>
  <si>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</si>
  <si>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</si>
  <si>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</si>
  <si>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</si>
  <si>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</si>
  <si>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</si>
  <si>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</si>
  <si>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</si>
  <si>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</si>
  <si>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</si>
  <si>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</si>
  <si>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</si>
  <si>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</si>
  <si>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</si>
  <si>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</si>
  <si>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</si>
  <si>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</si>
  <si>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</si>
  <si>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</si>
  <si>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</si>
  <si>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</si>
  <si>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</si>
  <si>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</si>
  <si>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</si>
  <si>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</si>
  <si>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</si>
  <si>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</si>
  <si>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</si>
  <si>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</si>
  <si>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</si>
  <si>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</si>
  <si>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</si>
  <si>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</si>
  <si>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</si>
  <si>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</si>
  <si>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</si>
  <si>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</si>
  <si>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</si>
  <si>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</si>
  <si>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</si>
  <si>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</si>
  <si>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</si>
  <si>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</si>
  <si>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</si>
  <si>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</si>
  <si>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</si>
  <si>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</si>
  <si>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</si>
  <si>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</si>
  <si>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</si>
  <si>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</si>
  <si>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</si>
  <si>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</si>
  <si>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</si>
  <si>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</si>
  <si>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</si>
  <si>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</si>
  <si>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</si>
  <si>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</si>
  <si>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</si>
  <si>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</si>
  <si>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</si>
  <si>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</si>
  <si>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</si>
  <si>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</si>
  <si>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</si>
  <si>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</si>
  <si>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</si>
  <si>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</si>
  <si>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</si>
  <si>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</si>
  <si>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</si>
  <si>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</si>
  <si>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</si>
  <si>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</si>
  <si>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</si>
  <si>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</si>
  <si>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</si>
  <si>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</si>
  <si>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</si>
  <si>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</si>
  <si>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</si>
  <si>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</si>
  <si>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</si>
  <si>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</si>
  <si>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</si>
  <si>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</si>
  <si>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</si>
  <si>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</si>
  <si>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</si>
  <si>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</si>
  <si>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</si>
  <si>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</si>
  <si>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</si>
  <si>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</si>
  <si>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</si>
  <si>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</si>
  <si>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</si>
  <si>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</si>
  <si>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</si>
  <si>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</si>
  <si>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</si>
  <si>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</si>
  <si>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</si>
  <si>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</si>
  <si>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</si>
  <si>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</si>
  <si>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</si>
  <si>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</si>
  <si>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</si>
  <si>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</si>
  <si>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</si>
  <si>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</si>
  <si>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</si>
  <si>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</si>
  <si>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</si>
  <si>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</si>
  <si>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</si>
  <si>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</si>
  <si>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</si>
  <si>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</si>
  <si>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</si>
  <si>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</si>
  <si>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</si>
  <si>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</si>
  <si>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</si>
  <si>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</si>
  <si>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</si>
  <si>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</si>
  <si>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</si>
  <si>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</si>
  <si>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</si>
  <si>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</si>
  <si>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</si>
  <si>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</si>
  <si>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</si>
  <si>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</si>
  <si>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</si>
  <si>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</si>
  <si>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</si>
  <si>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</si>
  <si>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</si>
  <si>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</si>
  <si>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</si>
  <si>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</si>
  <si>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</si>
  <si>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</si>
  <si>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</si>
  <si>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</si>
  <si>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</si>
  <si>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</si>
  <si>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</si>
  <si>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</si>
  <si>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</si>
  <si>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</si>
  <si>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</si>
  <si>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</si>
  <si>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</si>
  <si>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</si>
  <si>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</si>
  <si>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</si>
  <si>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</si>
  <si>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</si>
  <si>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</si>
  <si>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</si>
  <si>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</si>
  <si>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</si>
  <si>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</si>
  <si>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</si>
  <si>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</si>
  <si>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</si>
  <si>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</si>
  <si>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</si>
  <si>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</si>
  <si>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</si>
  <si>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</si>
  <si>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</si>
  <si>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</si>
  <si>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</si>
  <si>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</si>
  <si>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</si>
  <si>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</si>
  <si>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</si>
  <si>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</si>
  <si>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</si>
  <si>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</si>
  <si>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</si>
  <si>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</si>
  <si>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</si>
  <si>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</si>
  <si>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</si>
  <si>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</si>
  <si>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</si>
  <si>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</si>
  <si>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</si>
  <si>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</si>
  <si>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</si>
  <si>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</si>
  <si>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</si>
  <si>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</si>
  <si>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</si>
  <si>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</si>
  <si>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</si>
  <si>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</si>
  <si>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</si>
  <si>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</si>
  <si>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</si>
  <si>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</si>
  <si>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</si>
  <si>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</si>
  <si>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</si>
  <si>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</si>
  <si>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</si>
  <si>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</si>
  <si>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</si>
  <si>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</si>
  <si>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</si>
  <si>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</si>
  <si>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</si>
  <si>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</si>
  <si>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</si>
  <si>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</si>
  <si>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</si>
  <si>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</si>
  <si>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</si>
  <si>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</si>
  <si>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</si>
  <si>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</si>
  <si>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</si>
  <si>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</si>
  <si>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</si>
  <si>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</si>
  <si>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</si>
  <si>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</si>
  <si>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</si>
  <si>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</si>
  <si>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</si>
  <si>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</si>
  <si>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</si>
  <si>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</si>
  <si>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</si>
  <si>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</si>
  <si>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</si>
  <si>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</si>
  <si>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</si>
  <si>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</si>
  <si>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</si>
  <si>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</si>
  <si>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</si>
  <si>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</si>
  <si>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</si>
  <si>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</si>
  <si>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</si>
  <si>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</si>
  <si>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</si>
  <si>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</si>
  <si>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</si>
  <si>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</si>
  <si>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</si>
  <si>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</si>
  <si>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</si>
  <si>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</si>
  <si>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</si>
  <si>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</si>
  <si>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</si>
  <si>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</si>
  <si>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</si>
  <si>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</si>
  <si>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</si>
  <si>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</si>
  <si>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</si>
  <si>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</si>
  <si>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</si>
  <si>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</si>
  <si>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</si>
  <si>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</si>
  <si>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</si>
  <si>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</si>
  <si>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</si>
  <si>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</si>
  <si>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</si>
  <si>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</si>
  <si>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</si>
  <si>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</si>
  <si>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</si>
  <si>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</si>
  <si>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</si>
  <si>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</si>
  <si>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</si>
  <si>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</si>
  <si>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</si>
  <si>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</si>
  <si>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</si>
  <si>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</si>
  <si>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</si>
  <si>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</si>
  <si>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</si>
  <si>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</si>
  <si>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</si>
  <si>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</si>
  <si>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</si>
  <si>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</si>
  <si>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</si>
  <si>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</si>
  <si>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</si>
  <si>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</si>
  <si>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</si>
  <si>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</si>
  <si>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</si>
  <si>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</si>
  <si>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</si>
  <si>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</si>
  <si>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</si>
  <si>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</si>
  <si>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</si>
  <si>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</si>
  <si>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</si>
  <si>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</si>
  <si>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</si>
  <si>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</si>
  <si>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</si>
  <si>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</si>
  <si>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</si>
  <si>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</si>
  <si>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</si>
  <si>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</si>
  <si>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</si>
  <si>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</si>
  <si>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</si>
  <si>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</si>
  <si>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</si>
  <si>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</si>
  <si>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</si>
  <si>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</si>
  <si>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</si>
  <si>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</si>
  <si>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</si>
  <si>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</si>
  <si>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</si>
  <si>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</si>
  <si>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</si>
  <si>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</si>
  <si>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</si>
  <si>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</si>
  <si>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</si>
  <si>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</si>
  <si>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</si>
  <si>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</si>
  <si>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</si>
  <si>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</si>
  <si>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</si>
  <si>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</si>
  <si>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</si>
  <si>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</si>
  <si>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</si>
  <si>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</si>
  <si>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</si>
  <si>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</si>
  <si>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</si>
  <si>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</si>
  <si>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</si>
  <si>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</si>
  <si>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</si>
  <si>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</si>
  <si>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</si>
  <si>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</si>
  <si>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</si>
  <si>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</si>
  <si>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</si>
  <si>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</si>
  <si>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</si>
  <si>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</si>
  <si>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</si>
  <si>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</si>
  <si>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</si>
  <si>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</si>
  <si>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</si>
  <si>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</si>
  <si>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</si>
  <si>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</si>
  <si>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</si>
  <si>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</si>
  <si>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</si>
  <si>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</si>
  <si>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</si>
  <si>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</si>
  <si>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</si>
  <si>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</si>
  <si>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</si>
  <si>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</si>
  <si>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</si>
  <si>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</si>
  <si>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</si>
  <si>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</si>
  <si>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</si>
  <si>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</si>
  <si>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</si>
  <si>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</si>
  <si>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</si>
  <si>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</si>
  <si>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</si>
  <si>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</si>
  <si>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</si>
  <si>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</si>
  <si>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</si>
  <si>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</si>
  <si>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</si>
  <si>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</si>
  <si>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</si>
  <si>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</si>
  <si>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</si>
  <si>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</si>
  <si>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</si>
  <si>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</si>
  <si>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</si>
  <si>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</si>
  <si>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</si>
  <si>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</si>
  <si>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</si>
  <si>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</si>
  <si>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</si>
  <si>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</si>
  <si>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</si>
  <si>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</si>
  <si>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</si>
  <si>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</si>
  <si>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</si>
  <si>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</si>
  <si>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</si>
  <si>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</si>
  <si>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</si>
  <si>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</si>
  <si>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</si>
  <si>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</si>
  <si>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</si>
  <si>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</si>
  <si>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</si>
  <si>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</si>
  <si>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</si>
  <si>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</si>
  <si>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</si>
  <si>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</si>
  <si>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</si>
  <si>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</si>
  <si>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</si>
  <si>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</si>
  <si>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</si>
  <si>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</si>
  <si>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</si>
  <si>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</si>
  <si>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</si>
  <si>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</si>
  <si>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</si>
  <si>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</si>
  <si>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</si>
  <si>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</si>
  <si>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</si>
  <si>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</si>
  <si>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</si>
  <si>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</si>
  <si>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</si>
  <si>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</si>
  <si>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</si>
  <si>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</si>
  <si>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</si>
  <si>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</si>
  <si>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</si>
  <si>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</si>
  <si>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</si>
  <si>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</si>
  <si>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</si>
  <si>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</si>
  <si>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</si>
  <si>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</si>
  <si>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</si>
  <si>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</si>
  <si>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</si>
  <si>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</si>
  <si>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</si>
  <si>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</si>
  <si>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</si>
  <si>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</si>
  <si>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</si>
  <si>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</si>
  <si>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</si>
  <si>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</si>
  <si>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</si>
  <si>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</si>
  <si>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</si>
  <si>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</si>
  <si>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</si>
  <si>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</si>
  <si>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</si>
  <si>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</si>
  <si>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</si>
  <si>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</si>
  <si>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</si>
  <si>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</si>
  <si>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</si>
  <si>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</si>
  <si>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</si>
  <si>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</si>
  <si>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</si>
  <si>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</si>
  <si>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</si>
  <si>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</si>
  <si>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</si>
  <si>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</si>
  <si>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</si>
  <si>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</si>
  <si>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</si>
  <si>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</si>
  <si>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</si>
  <si>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</si>
  <si>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</si>
  <si>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</si>
  <si>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</si>
  <si>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</si>
  <si>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</si>
  <si>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</si>
  <si>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</si>
  <si>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</si>
  <si>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</si>
  <si>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</si>
  <si>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</si>
  <si>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</si>
  <si>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</si>
  <si>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</si>
  <si>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</si>
  <si>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</si>
  <si>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</si>
  <si>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</si>
  <si>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</si>
  <si>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</si>
  <si>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</si>
  <si>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</si>
  <si>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</si>
  <si>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</si>
  <si>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</si>
  <si>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</si>
  <si>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</si>
  <si>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</si>
  <si>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</si>
  <si>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</si>
  <si>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</si>
  <si>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</si>
  <si>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</si>
  <si>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</si>
  <si>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</si>
  <si>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</si>
  <si>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</si>
  <si>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</si>
  <si>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</si>
  <si>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</si>
  <si>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</si>
  <si>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</si>
  <si>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</si>
  <si>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</si>
  <si>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</si>
  <si>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</si>
  <si>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</si>
  <si>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</si>
  <si>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</si>
  <si>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</si>
  <si>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</si>
  <si>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</si>
  <si>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</si>
  <si>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</si>
  <si>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</si>
  <si>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</si>
  <si>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</si>
  <si>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</si>
  <si>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</si>
  <si>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</si>
  <si>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</si>
  <si>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</si>
  <si>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</si>
  <si>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</si>
  <si>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</si>
  <si>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</si>
  <si>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</si>
  <si>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</si>
  <si>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</si>
  <si>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</si>
  <si>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</si>
  <si>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</si>
  <si>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</si>
  <si>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</si>
  <si>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</si>
  <si>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</si>
  <si>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</si>
  <si>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</si>
  <si>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</si>
  <si>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</si>
  <si>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</si>
  <si>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</si>
  <si>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</si>
  <si>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</si>
  <si>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</si>
  <si>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</si>
  <si>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</si>
  <si>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</si>
  <si>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</si>
  <si>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</si>
  <si>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</si>
  <si>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</si>
  <si>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</si>
  <si>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</si>
  <si>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</si>
  <si>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</si>
  <si>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</si>
  <si>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</si>
  <si>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</si>
  <si>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</si>
  <si>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</si>
  <si>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</si>
  <si>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</si>
  <si>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</si>
  <si>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</si>
  <si>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</si>
  <si>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</si>
  <si>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</si>
  <si>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</si>
  <si>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</si>
  <si>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</si>
  <si>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</si>
  <si>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</si>
  <si>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</si>
  <si>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</si>
  <si>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</si>
  <si>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</si>
  <si>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</si>
  <si>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</si>
  <si>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</si>
  <si>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</si>
  <si>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</si>
  <si>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</si>
  <si>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</si>
  <si>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</si>
  <si>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</si>
  <si>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</si>
  <si>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</si>
  <si>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</si>
  <si>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</si>
  <si>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</si>
  <si>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</si>
  <si>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</si>
  <si>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</si>
  <si>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</si>
  <si>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</si>
  <si>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</si>
  <si>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</si>
  <si>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</si>
  <si>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</si>
  <si>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</si>
  <si>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</si>
  <si>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</si>
  <si>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</si>
  <si>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</si>
  <si>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</si>
  <si>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</si>
  <si>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</si>
  <si>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</si>
  <si>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</si>
  <si>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</si>
  <si>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</si>
  <si>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</si>
  <si>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</si>
  <si>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</si>
  <si>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</si>
  <si>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</si>
  <si>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</si>
  <si>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</si>
  <si>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</si>
  <si>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</si>
  <si>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</si>
  <si>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</si>
  <si>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</si>
  <si>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</si>
  <si>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</si>
  <si>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</si>
  <si>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</si>
  <si>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</si>
  <si>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</si>
  <si>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</si>
  <si>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</si>
  <si>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</si>
  <si>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</si>
  <si>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</si>
  <si>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</si>
  <si>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</si>
  <si>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</si>
  <si>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</si>
  <si>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</si>
  <si>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</si>
  <si>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</si>
  <si>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</si>
  <si>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</si>
  <si>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</si>
  <si>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</si>
  <si>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</si>
  <si>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</si>
  <si>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</si>
  <si>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</si>
  <si>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</si>
  <si>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</si>
  <si>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</si>
  <si>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</si>
  <si>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</si>
  <si>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</si>
  <si>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</si>
  <si>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</si>
  <si>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</si>
  <si>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</si>
  <si>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</si>
  <si>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</si>
  <si>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</si>
  <si>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</si>
  <si>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</si>
  <si>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</si>
  <si>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</si>
  <si>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</si>
  <si>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</si>
  <si>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</si>
  <si>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</si>
  <si>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</si>
  <si>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</si>
  <si>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</si>
  <si>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</si>
  <si>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</si>
  <si>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</si>
  <si>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</si>
  <si>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</si>
  <si>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</si>
  <si>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</si>
  <si>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</si>
  <si>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</si>
  <si>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</si>
  <si>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</si>
  <si>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</si>
  <si>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</si>
  <si>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</si>
  <si>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</si>
  <si>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</si>
  <si>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</si>
  <si>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</si>
  <si>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</si>
  <si>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</si>
  <si>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</si>
  <si>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</si>
  <si>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</si>
  <si>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</si>
  <si>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</si>
  <si>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</si>
  <si>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</si>
  <si>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</si>
  <si>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</si>
  <si>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</si>
  <si>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</si>
  <si>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</si>
  <si>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</si>
  <si>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</si>
  <si>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</si>
  <si>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</si>
  <si>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</si>
  <si>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</si>
  <si>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</si>
  <si>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</si>
  <si>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</si>
  <si>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</si>
  <si>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</si>
  <si>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</si>
  <si>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</si>
  <si>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</si>
  <si>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</si>
  <si>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</si>
  <si>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</si>
  <si>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</si>
  <si>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</si>
  <si>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</si>
  <si>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</si>
  <si>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</si>
  <si>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</si>
  <si>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</si>
  <si>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</si>
  <si>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</si>
  <si>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</si>
  <si>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</si>
  <si>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</si>
  <si>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</si>
  <si>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</si>
  <si>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</si>
  <si>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</si>
  <si>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</si>
  <si>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</si>
  <si>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</si>
  <si>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</si>
  <si>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</si>
  <si>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</si>
  <si>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</si>
  <si>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</si>
  <si>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</si>
  <si>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</si>
  <si>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</si>
  <si>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</si>
  <si>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</si>
  <si>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</si>
  <si>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</si>
  <si>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</si>
  <si>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</si>
  <si>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</si>
  <si>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</si>
  <si>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</si>
  <si>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</si>
  <si>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</si>
  <si>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</si>
  <si>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</si>
  <si>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</si>
  <si>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</si>
  <si>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</si>
  <si>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</si>
  <si>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</si>
  <si>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</si>
  <si>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</si>
  <si>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</si>
  <si>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</si>
  <si>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</si>
  <si>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</si>
  <si>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</si>
  <si>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</si>
  <si>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</si>
  <si>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</si>
  <si>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</si>
  <si>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</si>
  <si>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</si>
  <si>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</si>
  <si>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</si>
  <si>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</si>
  <si>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</si>
  <si>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</si>
  <si>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</si>
  <si>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</si>
  <si>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</si>
  <si>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</si>
  <si>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</si>
  <si>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</si>
  <si>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</si>
  <si>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</si>
  <si>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</si>
  <si>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</si>
  <si>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</si>
  <si>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</si>
  <si>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</si>
  <si>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</si>
  <si>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</si>
  <si>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</si>
  <si>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</si>
  <si>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</si>
  <si>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</si>
  <si>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</si>
  <si>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</si>
  <si>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</si>
  <si>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</si>
  <si>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</si>
  <si>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</si>
  <si>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</si>
  <si>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</si>
  <si>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</si>
  <si>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</si>
  <si>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</si>
  <si>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</si>
  <si>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</si>
  <si>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</si>
  <si>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</si>
  <si>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</si>
  <si>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</si>
  <si>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</si>
  <si>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</si>
  <si>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</si>
  <si>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</si>
  <si>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</si>
  <si>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</si>
  <si>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</si>
  <si>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</si>
  <si>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</si>
  <si>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</si>
  <si>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</si>
  <si>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</si>
  <si>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</si>
  <si>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</si>
  <si>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</si>
  <si>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</si>
  <si>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</si>
  <si>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</si>
  <si>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</si>
  <si>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</si>
  <si>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</si>
  <si>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</si>
  <si>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</si>
  <si>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</si>
  <si>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</si>
  <si>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</si>
  <si>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</si>
  <si>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</si>
  <si>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</si>
  <si>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</si>
  <si>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</si>
  <si>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</si>
  <si>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</si>
  <si>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</si>
  <si>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</si>
  <si>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</si>
  <si>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</si>
  <si>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</si>
  <si>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</si>
  <si>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</si>
  <si>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</si>
  <si>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</si>
  <si>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</si>
  <si>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</si>
  <si>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</si>
  <si>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</si>
  <si>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</si>
  <si>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</si>
  <si>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</si>
  <si>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</si>
  <si>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</si>
  <si>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</si>
  <si>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</si>
  <si>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</si>
  <si>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</si>
  <si>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</si>
  <si>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</si>
  <si>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</si>
  <si>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</si>
  <si>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</si>
  <si>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</si>
  <si>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</si>
  <si>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</si>
  <si>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</si>
  <si>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</si>
  <si>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</si>
  <si>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</si>
  <si>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</si>
  <si>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</si>
  <si>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</si>
  <si>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</si>
  <si>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</si>
  <si>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</si>
  <si>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</si>
  <si>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</si>
  <si>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</si>
  <si>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</si>
  <si>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</si>
  <si>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</si>
  <si>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</si>
  <si>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</si>
  <si>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</si>
  <si>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</si>
  <si>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</si>
  <si>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</si>
  <si>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</si>
  <si>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</si>
  <si>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</si>
  <si>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</si>
  <si>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</si>
  <si>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</si>
  <si>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</si>
  <si>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</si>
  <si>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</si>
  <si>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</si>
  <si>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</si>
  <si>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</si>
  <si>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</si>
  <si>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</si>
  <si>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</si>
  <si>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</si>
  <si>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</si>
  <si>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</si>
  <si>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</si>
  <si>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</si>
  <si>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</si>
  <si>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</si>
  <si>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</si>
  <si>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</si>
  <si>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</si>
  <si>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</si>
  <si>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</si>
  <si>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</si>
  <si>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</si>
  <si>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</si>
  <si>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</si>
  <si>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</si>
  <si>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</si>
  <si>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</si>
  <si>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</si>
  <si>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</si>
  <si>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</si>
  <si>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</si>
  <si>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</si>
  <si>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</si>
  <si>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</si>
  <si>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</si>
  <si>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</si>
  <si>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</si>
  <si>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</si>
  <si>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</si>
  <si>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</si>
  <si>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</si>
  <si>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</si>
  <si>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</si>
  <si>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</si>
  <si>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</si>
  <si>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</si>
  <si>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</si>
  <si>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</si>
  <si>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</si>
  <si>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</si>
  <si>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</si>
  <si>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</si>
  <si>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</si>
  <si>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</si>
  <si>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</si>
  <si>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</si>
  <si>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</si>
  <si>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</si>
  <si>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</si>
  <si>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</si>
  <si>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</si>
  <si>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</si>
  <si>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</si>
  <si>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</si>
  <si>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</si>
  <si>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</si>
  <si>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</si>
  <si>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</si>
  <si>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</si>
  <si>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</si>
  <si>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</si>
  <si>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</si>
  <si>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</si>
  <si>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</si>
  <si>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</si>
  <si>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</si>
  <si>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</si>
  <si>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</si>
  <si>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</si>
  <si>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</si>
  <si>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</si>
  <si>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</si>
  <si>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</si>
  <si>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</si>
  <si>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</si>
  <si>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</si>
  <si>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</si>
  <si>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</si>
  <si>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</si>
  <si>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</si>
  <si>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</si>
  <si>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</si>
  <si>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</si>
  <si>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</si>
  <si>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</si>
  <si>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</si>
  <si>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</si>
  <si>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</si>
  <si>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</si>
  <si>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</si>
  <si>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</si>
  <si>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</si>
  <si>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</si>
  <si>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</si>
  <si>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</si>
  <si>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</si>
  <si>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</si>
  <si>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</si>
  <si>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</si>
  <si>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</si>
  <si>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</si>
  <si>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</si>
  <si>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</si>
  <si>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</si>
  <si>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</si>
  <si>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</si>
  <si>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</si>
  <si>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</si>
  <si>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</si>
  <si>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</si>
  <si>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</si>
  <si>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</si>
  <si>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</si>
  <si>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</si>
  <si>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</si>
  <si>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</si>
  <si>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</si>
  <si>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</si>
  <si>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</si>
  <si>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</si>
  <si>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</si>
  <si>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</si>
  <si>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</si>
  <si>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</si>
  <si>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</si>
  <si>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</si>
  <si>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</si>
  <si>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</si>
  <si>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</si>
  <si>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</si>
  <si>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</si>
  <si>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</si>
  <si>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</si>
  <si>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</si>
  <si>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</si>
  <si>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</si>
  <si>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</si>
  <si>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</si>
  <si>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</si>
  <si>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</si>
  <si>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</si>
  <si>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</si>
  <si>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</si>
  <si>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</si>
  <si>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</si>
  <si>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</si>
  <si>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</si>
  <si>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</si>
  <si>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</si>
  <si>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</si>
  <si>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</si>
  <si>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</si>
  <si>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</si>
  <si>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</si>
  <si>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</si>
  <si>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</si>
  <si>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</si>
  <si>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</si>
  <si>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</si>
  <si>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</si>
  <si>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</si>
  <si>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</si>
  <si>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</si>
  <si>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</si>
  <si>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</si>
  <si>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</si>
  <si>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</si>
  <si>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</si>
  <si>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</si>
  <si>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</si>
  <si>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</si>
  <si>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</si>
  <si>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</si>
  <si>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</si>
  <si>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</si>
  <si>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</si>
  <si>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</si>
  <si>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</si>
  <si>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</si>
  <si>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</si>
  <si>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</si>
  <si>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</si>
  <si>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</si>
  <si>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</si>
  <si>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</si>
  <si>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</si>
  <si>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</si>
  <si>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</si>
  <si>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</si>
  <si>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</si>
  <si>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</si>
  <si>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</si>
  <si>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</si>
  <si>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</si>
  <si>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</si>
  <si>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</si>
  <si>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</si>
  <si>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</si>
  <si>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</si>
  <si>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</si>
  <si>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</si>
  <si>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</si>
  <si>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</si>
  <si>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</si>
  <si>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</si>
  <si>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</si>
  <si>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</si>
  <si>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</si>
  <si>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</si>
  <si>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</si>
  <si>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</si>
  <si>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</si>
  <si>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</si>
  <si>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</si>
  <si>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</si>
  <si>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</si>
  <si>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</si>
  <si>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</si>
  <si>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</si>
  <si>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</si>
  <si>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</si>
  <si>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</si>
  <si>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</si>
  <si>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</si>
  <si>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</si>
  <si>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</si>
  <si>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</si>
  <si>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</si>
  <si>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</si>
  <si>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</si>
  <si>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</si>
  <si>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</si>
  <si>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</si>
  <si>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</si>
  <si>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</si>
  <si>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</si>
  <si>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</si>
  <si>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</si>
  <si>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</si>
  <si>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</si>
  <si>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</si>
  <si>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</si>
  <si>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</si>
  <si>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</si>
  <si>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</si>
  <si>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</si>
  <si>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</si>
  <si>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</si>
  <si>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</si>
  <si>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</si>
  <si>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</si>
  <si>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</si>
  <si>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</si>
  <si>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</si>
  <si>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</si>
  <si>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</si>
  <si>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</si>
  <si>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</si>
  <si>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</si>
  <si>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</si>
  <si>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</si>
  <si>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</si>
  <si>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</si>
  <si>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</si>
  <si>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</si>
  <si>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</si>
  <si>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</si>
  <si>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</si>
  <si>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</si>
  <si>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</si>
  <si>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</si>
  <si>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</si>
  <si>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</si>
  <si>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</si>
  <si>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</si>
  <si>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</si>
  <si>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</si>
  <si>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</si>
  <si>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</si>
  <si>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</si>
  <si>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</si>
  <si>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</si>
  <si>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</si>
  <si>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</si>
  <si>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</si>
  <si>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</si>
  <si>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</si>
  <si>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</si>
  <si>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</si>
  <si>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</si>
  <si>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</si>
  <si>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</si>
  <si>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</si>
  <si>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</si>
  <si>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</si>
  <si>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</si>
  <si>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</si>
  <si>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</si>
  <si>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</si>
  <si>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</si>
  <si>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</si>
  <si>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</si>
  <si>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</si>
  <si>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</si>
  <si>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</si>
  <si>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</si>
  <si>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</si>
  <si>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</si>
  <si>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</si>
  <si>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</si>
  <si>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</si>
  <si>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</si>
  <si>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</si>
  <si>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</si>
  <si>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</si>
  <si>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</si>
  <si>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</si>
  <si>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</si>
  <si>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</si>
  <si>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</si>
  <si>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</si>
  <si>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</si>
  <si>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</si>
  <si>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</si>
  <si>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</si>
  <si>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</si>
  <si>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</si>
  <si>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</si>
  <si>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</si>
  <si>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</si>
  <si>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</si>
  <si>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</si>
  <si>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</si>
  <si>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</si>
  <si>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</si>
  <si>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</si>
  <si>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</si>
  <si>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</si>
  <si>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</si>
  <si>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</si>
  <si>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</si>
  <si>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</si>
  <si>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</si>
  <si>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</si>
  <si>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</si>
  <si>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</si>
  <si>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</si>
  <si>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</si>
  <si>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</si>
  <si>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</si>
  <si>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</si>
  <si>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</si>
  <si>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</si>
  <si>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</si>
  <si>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</si>
  <si>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</si>
  <si>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</si>
  <si>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</si>
  <si>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</si>
  <si>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</si>
  <si>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</si>
  <si>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</si>
  <si>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</si>
  <si>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</si>
  <si>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</si>
  <si>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</si>
  <si>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</si>
  <si>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</si>
  <si>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</si>
  <si>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</si>
  <si>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</si>
  <si>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</si>
  <si>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</si>
  <si>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</si>
  <si>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</si>
  <si>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</si>
  <si>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</si>
  <si>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</si>
  <si>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</si>
  <si>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</si>
  <si>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</si>
  <si>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</si>
  <si>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</si>
  <si>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</si>
  <si>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</si>
  <si>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</si>
  <si>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</si>
  <si>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</si>
  <si>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</si>
  <si>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</si>
  <si>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</si>
  <si>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</si>
  <si>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</si>
  <si>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</si>
  <si>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</si>
  <si>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</si>
  <si>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</si>
  <si>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</si>
  <si>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</si>
  <si>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</si>
  <si>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</si>
  <si>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</si>
  <si>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</si>
  <si>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</si>
  <si>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</si>
  <si>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</si>
  <si>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</si>
  <si>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</si>
  <si>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</si>
  <si>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</si>
  <si>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</si>
  <si>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</si>
  <si>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</si>
  <si>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</si>
  <si>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</si>
  <si>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</si>
  <si>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</si>
  <si>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</si>
  <si>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</si>
  <si>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</si>
  <si>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</si>
  <si>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</si>
  <si>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</si>
  <si>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</si>
  <si>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</si>
  <si>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</si>
  <si>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</si>
  <si>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</si>
  <si>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</si>
  <si>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</si>
  <si>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</si>
  <si>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</si>
  <si>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</si>
  <si>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</si>
  <si>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</si>
  <si>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</si>
  <si>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</si>
  <si>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</si>
  <si>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</si>
  <si>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</si>
  <si>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</si>
  <si>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</si>
  <si>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</si>
  <si>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</si>
  <si>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</si>
  <si>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</si>
  <si>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</si>
  <si>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</si>
  <si>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</si>
  <si>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</si>
  <si>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</si>
  <si>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</si>
  <si>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</si>
  <si>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</si>
  <si>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</si>
  <si>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</si>
  <si>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</si>
  <si>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</si>
  <si>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</si>
  <si>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</si>
  <si>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</si>
  <si>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</si>
  <si>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</si>
  <si>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</si>
  <si>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</si>
  <si>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</si>
  <si>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</si>
  <si>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</si>
  <si>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</si>
  <si>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</si>
  <si>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</si>
  <si>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</si>
  <si>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</si>
  <si>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</si>
  <si>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</si>
  <si>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</si>
  <si>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</si>
  <si>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</si>
  <si>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</si>
  <si>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</si>
  <si>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</si>
  <si>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</si>
  <si>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</si>
  <si>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</si>
  <si>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</si>
  <si>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</si>
  <si>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</si>
  <si>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</si>
  <si>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</si>
  <si>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</si>
  <si>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</si>
  <si>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</si>
  <si>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</si>
  <si>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</si>
  <si>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</si>
  <si>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</si>
  <si>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</si>
  <si>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</si>
  <si>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</si>
  <si>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</si>
  <si>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</si>
  <si>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</si>
  <si>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</si>
  <si>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</si>
  <si>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</si>
  <si>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</si>
  <si>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</si>
  <si>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</si>
  <si>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</si>
  <si>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</si>
  <si>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</si>
  <si>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</si>
  <si>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</si>
  <si>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</si>
  <si>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</si>
  <si>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</si>
  <si>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</si>
  <si>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</si>
  <si>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</si>
  <si>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</si>
  <si>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</si>
  <si>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</si>
  <si>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</si>
  <si>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</si>
  <si>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</si>
  <si>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</si>
  <si>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</si>
  <si>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</si>
  <si>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</si>
  <si>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</si>
  <si>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</si>
  <si>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</si>
  <si>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</si>
  <si>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</si>
  <si>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</si>
  <si>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</si>
  <si>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</si>
  <si>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</si>
  <si>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</si>
  <si>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</si>
  <si>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</si>
  <si>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</si>
  <si>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</si>
  <si>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</si>
  <si>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</si>
  <si>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</si>
  <si>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</si>
  <si>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</si>
  <si>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</si>
  <si>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</si>
  <si>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</si>
  <si>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</si>
  <si>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</si>
  <si>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</si>
  <si>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</si>
  <si>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</si>
  <si>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</si>
  <si>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</si>
  <si>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</si>
  <si>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</si>
  <si>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</si>
  <si>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</si>
  <si>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</si>
  <si>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</si>
  <si>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</si>
  <si>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</si>
  <si>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</si>
  <si>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</si>
  <si>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</si>
  <si>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</si>
  <si>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</si>
  <si>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</si>
  <si>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</si>
  <si>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</si>
  <si>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</si>
  <si>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</si>
  <si>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</si>
  <si>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</si>
  <si>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</si>
  <si>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</si>
  <si>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</si>
  <si>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</si>
  <si>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</si>
  <si>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</si>
  <si>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</si>
  <si>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</si>
  <si>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</si>
  <si>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</si>
  <si>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</si>
  <si>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</si>
  <si>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</si>
  <si>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</si>
  <si>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</si>
  <si>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</si>
  <si>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</si>
  <si>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</si>
  <si>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</si>
  <si>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</si>
  <si>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</si>
  <si>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</si>
  <si>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</si>
  <si>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</si>
  <si>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</si>
  <si>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</si>
  <si>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</si>
  <si>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</si>
  <si>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</si>
  <si>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</si>
  <si>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</si>
  <si>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</si>
  <si>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</si>
  <si>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</si>
  <si>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</si>
  <si>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</si>
  <si>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</si>
  <si>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</si>
  <si>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</si>
  <si>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</si>
  <si>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</si>
  <si>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</si>
  <si>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</si>
  <si>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</si>
  <si>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</si>
  <si>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</si>
  <si>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</si>
  <si>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</si>
  <si>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</si>
  <si>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</si>
  <si>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</si>
  <si>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</si>
  <si>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</si>
  <si>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</si>
  <si>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</si>
  <si>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</si>
  <si>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</si>
  <si>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</si>
  <si>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</si>
  <si>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</si>
  <si>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</si>
  <si>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</si>
  <si>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</si>
  <si>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</si>
  <si>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</si>
  <si>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</si>
  <si>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</si>
  <si>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</si>
  <si>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</si>
  <si>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</si>
  <si>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</si>
  <si>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</si>
  <si>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</si>
  <si>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</si>
  <si>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</si>
  <si>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</si>
  <si>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</si>
  <si>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</si>
  <si>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</si>
  <si>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</si>
  <si>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</si>
  <si>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</si>
  <si>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</si>
  <si>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</si>
  <si>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</si>
  <si>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</si>
  <si>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</si>
  <si>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</si>
  <si>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</si>
  <si>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</si>
  <si>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</si>
  <si>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</si>
  <si>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</si>
  <si>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</si>
  <si>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</si>
  <si>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</si>
  <si>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</si>
  <si>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</si>
  <si>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</si>
  <si>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</si>
  <si>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</si>
  <si>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</si>
  <si>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</si>
  <si>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</si>
  <si>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</si>
  <si>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</si>
  <si>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</si>
  <si>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</si>
  <si>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</si>
  <si>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</si>
  <si>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</si>
  <si>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</si>
  <si>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</si>
  <si>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</si>
  <si>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</si>
  <si>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</si>
  <si>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</si>
  <si>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</si>
  <si>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</si>
  <si>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</si>
  <si>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</si>
  <si>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</si>
  <si>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</si>
  <si>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</si>
  <si>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</si>
  <si>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</si>
  <si>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</si>
  <si>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</si>
  <si>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</si>
  <si>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</si>
  <si>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</si>
  <si>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</si>
  <si>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</si>
  <si>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</si>
  <si>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</si>
  <si>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</si>
  <si>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</si>
  <si>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</si>
  <si>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</si>
  <si>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</si>
  <si>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</si>
  <si>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</si>
  <si>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</si>
  <si>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</si>
  <si>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</si>
  <si>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</si>
  <si>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</si>
  <si>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</si>
  <si>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</si>
  <si>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</si>
  <si>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</si>
  <si>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</si>
  <si>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</si>
  <si>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</si>
  <si>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</si>
  <si>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</si>
  <si>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</si>
  <si>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</si>
  <si>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</si>
  <si>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</si>
  <si>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</si>
  <si>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</si>
  <si>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</si>
  <si>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</si>
  <si>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</si>
  <si>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</si>
  <si>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</si>
  <si>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</si>
  <si>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</si>
  <si>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</si>
  <si>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</si>
  <si>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</si>
  <si>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</si>
  <si>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</si>
  <si>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</si>
  <si>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</si>
  <si>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</si>
  <si>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</si>
  <si>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</si>
  <si>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</si>
  <si>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</si>
  <si>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</si>
  <si>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</si>
  <si>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</si>
  <si>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</si>
  <si>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</si>
  <si>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</si>
  <si>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</si>
  <si>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</si>
  <si>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</si>
  <si>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</si>
  <si>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</si>
  <si>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</si>
  <si>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</si>
  <si>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</si>
  <si>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</si>
  <si>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</si>
  <si>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</si>
  <si>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</si>
  <si>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</si>
  <si>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</si>
  <si>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</si>
  <si>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</si>
  <si>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</si>
  <si>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</si>
  <si>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</si>
  <si>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</si>
  <si>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</si>
  <si>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</si>
  <si>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</si>
  <si>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</si>
  <si>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</si>
  <si>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</si>
  <si>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</si>
  <si>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</si>
  <si>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</si>
  <si>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</si>
  <si>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</si>
  <si>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</si>
  <si>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</si>
  <si>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</si>
  <si>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</si>
  <si>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</si>
  <si>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</si>
  <si>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</si>
  <si>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</si>
  <si>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</si>
  <si>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</si>
  <si>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</si>
  <si>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</si>
  <si>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</si>
  <si>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</si>
  <si>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</si>
  <si>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</si>
  <si>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</si>
  <si>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</si>
  <si>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</si>
  <si>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</si>
  <si>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</si>
  <si>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</si>
  <si>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</si>
  <si>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</si>
  <si>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</si>
  <si>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</si>
  <si>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</si>
  <si>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</si>
  <si>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</si>
  <si>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</si>
  <si>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</si>
  <si>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</si>
  <si>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</si>
  <si>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</si>
  <si>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</si>
  <si>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</si>
  <si>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</si>
  <si>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</si>
  <si>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</si>
  <si>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</si>
  <si>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</si>
  <si>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</si>
  <si>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</si>
  <si>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</si>
  <si>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</si>
  <si>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</si>
  <si>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</si>
  <si>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</si>
  <si>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</si>
  <si>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</si>
  <si>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</si>
  <si>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</si>
  <si>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</si>
  <si>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</si>
  <si>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</si>
  <si>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</si>
  <si>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</si>
  <si>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</si>
  <si>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</si>
  <si>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</si>
  <si>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</si>
  <si>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</si>
  <si>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</si>
  <si>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</si>
  <si>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</si>
  <si>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</si>
  <si>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</si>
  <si>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</si>
  <si>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</si>
  <si>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</si>
  <si>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</si>
  <si>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</si>
  <si>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</si>
  <si>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</si>
  <si>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</si>
  <si>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</si>
  <si>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</si>
  <si>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</si>
  <si>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</si>
  <si>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</si>
  <si>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</si>
  <si>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</si>
  <si>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</si>
  <si>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</si>
  <si>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</si>
  <si>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</si>
  <si>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</si>
  <si>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</si>
  <si>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</si>
  <si>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</si>
  <si>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</si>
  <si>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</si>
  <si>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</si>
  <si>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</si>
  <si>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</si>
  <si>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</si>
  <si>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</si>
  <si>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</si>
  <si>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</si>
  <si>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</si>
  <si>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</si>
  <si>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</si>
  <si>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</si>
  <si>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</si>
  <si>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</si>
  <si>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</si>
  <si>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</si>
  <si>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</si>
  <si>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</si>
  <si>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</si>
  <si>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</si>
  <si>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</si>
  <si>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</si>
  <si>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</si>
  <si>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</si>
  <si>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</si>
  <si>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</si>
  <si>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</si>
  <si>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</si>
  <si>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</si>
  <si>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</si>
  <si>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</si>
  <si>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</si>
  <si>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</si>
  <si>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</si>
  <si>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</si>
  <si>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</si>
  <si>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</si>
  <si>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</si>
  <si>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</si>
  <si>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</si>
  <si>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</si>
  <si>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</si>
  <si>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</si>
  <si>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</si>
  <si>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</si>
  <si>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</si>
  <si>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</si>
  <si>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</si>
  <si>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</si>
  <si>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</si>
  <si>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</si>
  <si>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</si>
  <si>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</si>
  <si>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</si>
  <si>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</si>
  <si>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</si>
  <si>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</si>
  <si>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</si>
  <si>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</si>
  <si>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</si>
  <si>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</si>
  <si>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</si>
  <si>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</si>
  <si>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</si>
  <si>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</si>
  <si>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</si>
  <si>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</si>
  <si>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</si>
  <si>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</si>
  <si>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</si>
  <si>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</si>
  <si>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</si>
  <si>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</si>
  <si>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</si>
  <si>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</si>
  <si>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</si>
  <si>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</si>
  <si>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</si>
  <si>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</si>
  <si>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</si>
  <si>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</si>
  <si>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</si>
  <si>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</si>
  <si>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</si>
  <si>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</si>
  <si>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</si>
  <si>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</si>
  <si>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</si>
  <si>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</si>
  <si>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</si>
  <si>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</si>
  <si>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</si>
  <si>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</si>
  <si>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</si>
  <si>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</si>
  <si>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</si>
  <si>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</si>
  <si>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</si>
  <si>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</si>
  <si>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</si>
  <si>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</si>
  <si>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</si>
  <si>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</si>
  <si>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</si>
  <si>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</si>
  <si>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</si>
  <si>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</si>
  <si>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</si>
  <si>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</si>
  <si>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</si>
  <si>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</si>
  <si>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</si>
  <si>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</si>
  <si>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</si>
  <si>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</si>
  <si>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</si>
  <si>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</si>
  <si>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</si>
  <si>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</si>
  <si>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</si>
  <si>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</si>
  <si>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</si>
  <si>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</si>
  <si>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</si>
  <si>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</si>
  <si>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</si>
  <si>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</si>
  <si>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</si>
  <si>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</si>
  <si>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</si>
  <si>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</si>
  <si>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</si>
  <si>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</si>
  <si>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</si>
  <si>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</si>
  <si>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</si>
  <si>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</si>
  <si>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</si>
  <si>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</si>
  <si>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</si>
  <si>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</si>
  <si>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</si>
  <si>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</si>
  <si>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</si>
  <si>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</si>
  <si>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</si>
  <si>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</si>
  <si>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</si>
  <si>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</si>
  <si>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</si>
  <si>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</si>
  <si>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</si>
  <si>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</si>
  <si>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</si>
  <si>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</si>
  <si>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</si>
  <si>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</si>
  <si>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</si>
  <si>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</si>
  <si>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</si>
  <si>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</si>
  <si>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</si>
  <si>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</si>
  <si>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</si>
  <si>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</si>
  <si>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</si>
  <si>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</si>
  <si>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</si>
  <si>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</si>
  <si>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</si>
  <si>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</si>
  <si>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</si>
  <si>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</si>
  <si>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</si>
  <si>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</si>
  <si>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</si>
  <si>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</si>
  <si>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</si>
  <si>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</si>
  <si>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</si>
  <si>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</si>
  <si>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</si>
  <si>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</si>
  <si>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</si>
  <si>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</si>
  <si>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</si>
  <si>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</si>
  <si>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</si>
  <si>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</si>
  <si>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</si>
  <si>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</si>
  <si>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</si>
  <si>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</si>
  <si>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</si>
  <si>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</si>
  <si>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</si>
  <si>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</si>
  <si>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</si>
  <si>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</si>
  <si>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</si>
  <si>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</si>
  <si>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</si>
  <si>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</si>
  <si>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</si>
  <si>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</si>
  <si>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</si>
  <si>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</si>
  <si>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</si>
  <si>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</si>
  <si>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</si>
  <si>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</si>
  <si>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</si>
  <si>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</si>
  <si>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</si>
  <si>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</si>
  <si>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</si>
  <si>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</si>
  <si>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</si>
  <si>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</si>
  <si>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</si>
  <si>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</si>
  <si>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</si>
  <si>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</si>
  <si>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</si>
  <si>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</si>
  <si>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</si>
  <si>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</si>
  <si>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</si>
  <si>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</si>
  <si>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</si>
  <si>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</si>
  <si>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</si>
  <si>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</si>
  <si>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</si>
  <si>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</si>
  <si>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</si>
  <si>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</si>
  <si>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</si>
  <si>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</si>
  <si>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</si>
  <si>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</si>
  <si>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</si>
  <si>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</si>
  <si>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</si>
  <si>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</si>
  <si>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</si>
  <si>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</si>
  <si>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</si>
  <si>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</si>
  <si>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</si>
  <si>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</si>
  <si>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</si>
  <si>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</si>
  <si>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</si>
  <si>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</si>
  <si>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</si>
  <si>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</si>
  <si>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</si>
  <si>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</si>
  <si>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</si>
  <si>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</si>
  <si>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</si>
  <si>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</si>
  <si>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</si>
  <si>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</si>
  <si>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</si>
  <si>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</si>
  <si>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</si>
  <si>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</si>
  <si>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</si>
  <si>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</si>
  <si>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</si>
  <si>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</si>
  <si>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</si>
  <si>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</si>
  <si>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</si>
  <si>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</si>
  <si>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</si>
  <si>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</si>
  <si>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</si>
  <si>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</si>
  <si>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</si>
  <si>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</si>
  <si>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</si>
  <si>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</si>
  <si>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</si>
  <si>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</si>
  <si>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</si>
  <si>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</si>
  <si>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</si>
  <si>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</si>
  <si>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</si>
  <si>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</si>
  <si>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</si>
  <si>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</si>
  <si>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</si>
  <si>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</si>
  <si>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</si>
  <si>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</si>
  <si>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</si>
  <si>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</si>
  <si>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</si>
  <si>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</si>
  <si>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</si>
  <si>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</si>
  <si>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</si>
  <si>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</si>
  <si>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</si>
  <si>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</si>
  <si>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</si>
  <si>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</si>
  <si>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</si>
  <si>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</si>
  <si>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</si>
  <si>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</si>
  <si>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</si>
  <si>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</si>
  <si>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</si>
  <si>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</si>
  <si>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</si>
  <si>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</si>
  <si>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</si>
  <si>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</si>
  <si>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</si>
  <si>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</si>
  <si>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</si>
  <si>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</si>
  <si>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</si>
  <si>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</si>
  <si>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</si>
  <si>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</si>
  <si>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</si>
  <si>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</si>
  <si>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</si>
  <si>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</si>
  <si>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</si>
  <si>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</si>
  <si>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</si>
  <si>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</si>
  <si>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</si>
  <si>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</si>
  <si>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</si>
  <si>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</si>
  <si>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</si>
  <si>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</si>
  <si>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</si>
  <si>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</si>
  <si>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</si>
  <si>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</si>
  <si>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</si>
  <si>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</si>
  <si>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</si>
  <si>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</si>
  <si>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</si>
  <si>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</si>
  <si>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</si>
  <si>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</si>
  <si>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</si>
  <si>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</si>
  <si>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</si>
  <si>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</si>
  <si>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</si>
  <si>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</si>
  <si>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</si>
  <si>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</si>
  <si>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</si>
  <si>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</si>
  <si>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</si>
  <si>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</si>
  <si>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</si>
  <si>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</si>
  <si>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</si>
  <si>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</si>
  <si>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</si>
  <si>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</si>
  <si>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</si>
  <si>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</si>
  <si>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</si>
  <si>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</si>
  <si>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</si>
  <si>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</si>
  <si>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</si>
  <si>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</si>
  <si>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</si>
  <si>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</si>
  <si>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</si>
  <si>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</si>
  <si>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</si>
  <si>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</si>
  <si>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</si>
  <si>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</si>
  <si>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</si>
  <si>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</si>
  <si>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</si>
  <si>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</si>
  <si>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</si>
  <si>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</si>
  <si>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</si>
  <si>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</si>
  <si>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</si>
  <si>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</si>
  <si>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</si>
  <si>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</si>
  <si>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</si>
  <si>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</si>
  <si>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</si>
  <si>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</si>
  <si>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</si>
  <si>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</si>
  <si>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</si>
  <si>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</si>
  <si>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</si>
  <si>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</si>
  <si>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</si>
  <si>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</si>
  <si>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</si>
  <si>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</si>
  <si>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</si>
  <si>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</si>
  <si>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</si>
  <si>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</si>
  <si>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</si>
  <si>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</si>
  <si>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</si>
  <si>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</si>
  <si>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</si>
  <si>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</si>
  <si>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</si>
  <si>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</si>
  <si>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</si>
  <si>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</si>
  <si>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</si>
  <si>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</si>
  <si>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</si>
  <si>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</si>
  <si>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</si>
  <si>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</si>
  <si>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</si>
  <si>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</si>
  <si>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</si>
  <si>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</si>
  <si>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</si>
  <si>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</si>
  <si>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</si>
  <si>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</si>
  <si>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</si>
  <si>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</si>
  <si>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</si>
  <si>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</si>
  <si>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</si>
  <si>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</si>
  <si>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</si>
  <si>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</si>
  <si>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</si>
  <si>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</si>
  <si>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</si>
  <si>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</si>
  <si>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</si>
  <si>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</si>
  <si>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</si>
  <si>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</si>
  <si>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</si>
  <si>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</si>
  <si>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</si>
  <si>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</si>
  <si>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</si>
  <si>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</si>
  <si>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</si>
  <si>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</si>
  <si>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</si>
  <si>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</si>
  <si>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</si>
  <si>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</si>
  <si>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</si>
  <si>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</si>
  <si>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</si>
  <si>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</si>
  <si>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</si>
  <si>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</si>
  <si>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</si>
  <si>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</si>
  <si>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</si>
  <si>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</si>
  <si>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</si>
  <si>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</si>
  <si>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</si>
  <si>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</si>
  <si>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</si>
  <si>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</si>
  <si>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</si>
  <si>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</si>
  <si>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</si>
  <si>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</si>
  <si>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</si>
  <si>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</si>
  <si>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</si>
  <si>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</si>
  <si>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</si>
  <si>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</si>
  <si>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</si>
  <si>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</si>
  <si>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</si>
  <si>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</si>
  <si>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</si>
  <si>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</si>
  <si>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</si>
  <si>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</si>
  <si>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</si>
  <si>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</si>
  <si>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</si>
  <si>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</si>
  <si>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</si>
  <si>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</si>
  <si>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</si>
  <si>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</si>
  <si>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</si>
  <si>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</si>
  <si>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</si>
  <si>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</si>
  <si>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</si>
  <si>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</si>
  <si>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</si>
  <si>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</si>
  <si>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</si>
  <si>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</si>
  <si>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</si>
  <si>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</si>
  <si>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</si>
  <si>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</si>
  <si>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</si>
  <si>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</si>
  <si>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</si>
  <si>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</si>
  <si>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</si>
  <si>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</si>
  <si>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</si>
  <si>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</si>
  <si>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</si>
  <si>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</si>
  <si>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</si>
  <si>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</si>
  <si>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</si>
  <si>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</si>
  <si>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</si>
  <si>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</si>
  <si>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</si>
  <si>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</si>
  <si>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</si>
  <si>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</si>
  <si>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</si>
  <si>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</si>
  <si>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</si>
  <si>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</si>
  <si>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</si>
  <si>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</si>
  <si>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</si>
  <si>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</si>
  <si>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</si>
  <si>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</si>
  <si>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</si>
  <si>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</si>
  <si>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</si>
  <si>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</si>
  <si>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</si>
  <si>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</si>
  <si>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</si>
  <si>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</si>
  <si>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</si>
  <si>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</si>
  <si>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</si>
  <si>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</si>
  <si>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</si>
  <si>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</si>
  <si>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</si>
  <si>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</si>
  <si>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</si>
  <si>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</si>
  <si>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</si>
  <si>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</si>
  <si>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</si>
  <si>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</si>
  <si>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</si>
  <si>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</si>
  <si>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</si>
  <si>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</si>
  <si>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</si>
  <si>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</si>
  <si>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</si>
  <si>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</si>
  <si>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</si>
  <si>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</si>
  <si>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</si>
  <si>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</si>
  <si>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</si>
  <si>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</si>
  <si>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</si>
  <si>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</si>
  <si>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</si>
  <si>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</si>
  <si>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</si>
  <si>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</si>
  <si>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</si>
  <si>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</si>
  <si>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</si>
  <si>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</si>
  <si>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</si>
  <si>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</si>
  <si>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</si>
  <si>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</si>
  <si>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</si>
  <si>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</si>
  <si>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</si>
  <si>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</si>
  <si>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</si>
  <si>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</si>
  <si>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</si>
  <si>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</si>
  <si>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</si>
  <si>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</si>
  <si>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</si>
  <si>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</si>
  <si>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</si>
  <si>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</si>
  <si>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</si>
  <si>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</si>
  <si>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</si>
  <si>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</si>
  <si>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</si>
  <si>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</si>
  <si>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</si>
  <si>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</si>
  <si>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</si>
  <si>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</si>
  <si>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</si>
  <si>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</si>
  <si>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</si>
  <si>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</si>
  <si>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</si>
  <si>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</si>
  <si>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</si>
  <si>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</si>
  <si>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</si>
  <si>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</si>
  <si>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</si>
  <si>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</si>
  <si>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</si>
  <si>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</si>
  <si>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</si>
  <si>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</si>
  <si>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</si>
  <si>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</si>
  <si>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</si>
  <si>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</si>
  <si>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</si>
  <si>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</si>
  <si>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</si>
  <si>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</si>
  <si>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</si>
  <si>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</si>
  <si>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</si>
  <si>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</si>
  <si>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</si>
  <si>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</si>
  <si>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</si>
  <si>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</si>
  <si>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</si>
  <si>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</si>
  <si>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</si>
  <si>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</si>
  <si>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</si>
  <si>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</si>
  <si>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</si>
  <si>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</si>
  <si>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</si>
  <si>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</si>
  <si>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</si>
  <si>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</si>
  <si>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</si>
  <si>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</si>
  <si>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</si>
  <si>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</si>
  <si>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</si>
  <si>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</si>
  <si>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</si>
  <si>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</si>
  <si>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</si>
  <si>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</si>
  <si>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</si>
  <si>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</si>
  <si>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</si>
  <si>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</si>
  <si>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</si>
  <si>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</si>
  <si>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</si>
  <si>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</si>
  <si>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</si>
  <si>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</si>
  <si>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</si>
  <si>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</si>
  <si>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</si>
  <si>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</si>
  <si>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</si>
  <si>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</si>
  <si>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</si>
  <si>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</si>
  <si>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</si>
  <si>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</si>
  <si>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</si>
  <si>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</si>
  <si>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</si>
  <si>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</si>
  <si>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</si>
  <si>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</si>
  <si>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</si>
  <si>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</si>
  <si>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</si>
  <si>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</si>
  <si>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</si>
  <si>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</si>
  <si>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</si>
  <si>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</si>
  <si>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</si>
  <si>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</si>
  <si>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</si>
  <si>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</si>
  <si>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</si>
  <si>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</si>
  <si>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</si>
  <si>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</si>
  <si>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</si>
  <si>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</si>
  <si>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</si>
  <si>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</si>
  <si>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</si>
  <si>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</si>
  <si>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</si>
  <si>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</si>
  <si>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</si>
  <si>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</si>
  <si>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</si>
  <si>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</si>
  <si>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</si>
  <si>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</si>
  <si>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</si>
  <si>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</si>
  <si>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</si>
  <si>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</si>
  <si>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</si>
  <si>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</si>
  <si>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</si>
  <si>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</si>
  <si>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</si>
  <si>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</si>
  <si>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</si>
  <si>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</si>
  <si>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</si>
  <si>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</si>
  <si>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</si>
  <si>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</si>
  <si>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</si>
  <si>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</si>
  <si>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</si>
  <si>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</si>
  <si>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</si>
  <si>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</si>
  <si>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</si>
  <si>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</si>
  <si>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</si>
  <si>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</si>
  <si>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</si>
  <si>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</si>
  <si>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</si>
  <si>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</si>
  <si>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</si>
  <si>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</si>
  <si>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</si>
  <si>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</si>
  <si>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</si>
  <si>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</si>
  <si>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</si>
  <si>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</si>
  <si>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</si>
  <si>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</si>
  <si>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</si>
  <si>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</si>
  <si>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</si>
  <si>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</si>
  <si>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</si>
  <si>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</si>
  <si>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</si>
  <si>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</si>
  <si>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</si>
  <si>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</si>
  <si>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</si>
  <si>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</si>
  <si>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</si>
  <si>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</si>
  <si>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</si>
  <si>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</si>
  <si>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</si>
  <si>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</si>
  <si>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</si>
  <si>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</si>
  <si>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</si>
  <si>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</si>
  <si>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</si>
  <si>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</si>
  <si>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</si>
  <si>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</si>
  <si>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</si>
  <si>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</si>
  <si>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</si>
  <si>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</si>
  <si>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</si>
  <si>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</si>
  <si>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</si>
  <si>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</si>
  <si>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</si>
  <si>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</si>
  <si>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</si>
  <si>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</si>
  <si>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</si>
  <si>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</si>
  <si>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</si>
  <si>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</si>
  <si>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</si>
  <si>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</si>
  <si>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</si>
  <si>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</si>
  <si>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</si>
  <si>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</si>
  <si>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</si>
  <si>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</si>
  <si>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</si>
  <si>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</si>
  <si>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</si>
  <si>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</si>
  <si>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</si>
  <si>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</si>
  <si>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</si>
  <si>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</si>
  <si>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</si>
  <si>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</si>
  <si>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</si>
  <si>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</si>
  <si>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</si>
  <si>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</si>
  <si>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</si>
  <si>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</si>
  <si>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</si>
  <si>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</si>
  <si>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</si>
  <si>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</si>
  <si>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</si>
  <si>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</si>
  <si>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</si>
  <si>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</si>
  <si>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</si>
  <si>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</si>
  <si>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</si>
  <si>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</si>
  <si>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</si>
  <si>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</si>
  <si>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</si>
  <si>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</si>
  <si>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</si>
  <si>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</si>
  <si>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</si>
  <si>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</si>
  <si>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</si>
  <si>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</si>
  <si>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</si>
  <si>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</si>
  <si>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</si>
  <si>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</si>
  <si>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</si>
  <si>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</si>
  <si>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</si>
  <si>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</si>
  <si>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</si>
  <si>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</si>
  <si>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</si>
  <si>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</si>
  <si>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</si>
  <si>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</si>
  <si>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</si>
  <si>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</si>
  <si>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</si>
  <si>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</si>
  <si>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</si>
  <si>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</si>
  <si>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</si>
  <si>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</si>
  <si>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</si>
  <si>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</si>
  <si>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</si>
  <si>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</si>
  <si>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</si>
  <si>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</si>
  <si>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</si>
  <si>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</si>
  <si>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</si>
  <si>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</si>
  <si>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</si>
  <si>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</si>
  <si>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</si>
  <si>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</si>
  <si>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</si>
  <si>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</si>
  <si>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</si>
  <si>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</si>
  <si>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</si>
  <si>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</si>
  <si>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</si>
  <si>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</si>
  <si>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</si>
  <si>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</si>
  <si>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</si>
  <si>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</si>
  <si>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</si>
  <si>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</si>
  <si>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</si>
  <si>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</si>
  <si>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</si>
  <si>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</si>
  <si>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</si>
  <si>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</si>
  <si>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</si>
  <si>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</si>
  <si>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</si>
  <si>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</si>
  <si>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</si>
  <si>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</si>
  <si>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</si>
  <si>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</si>
  <si>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</si>
  <si>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</si>
  <si>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</si>
  <si>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</si>
  <si>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</si>
  <si>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</si>
  <si>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</si>
  <si>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</si>
  <si>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</si>
  <si>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</si>
  <si>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</si>
  <si>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</si>
  <si>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</si>
  <si>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</si>
  <si>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</si>
  <si>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</si>
  <si>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</si>
  <si>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</si>
  <si>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</si>
  <si>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</si>
  <si>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</si>
  <si>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</si>
  <si>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</si>
  <si>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</si>
  <si>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</si>
  <si>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</si>
  <si>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</si>
  <si>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</si>
  <si>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</si>
  <si>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</si>
  <si>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</si>
  <si>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</si>
  <si>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</si>
  <si>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</si>
  <si>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</si>
  <si>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</si>
  <si>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</si>
  <si>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</si>
  <si>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</si>
  <si>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</si>
  <si>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</si>
  <si>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</si>
  <si>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</si>
  <si>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</si>
  <si>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</si>
  <si>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</si>
  <si>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</si>
  <si>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</si>
  <si>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</si>
  <si>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</si>
  <si>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</si>
  <si>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</si>
  <si>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</si>
  <si>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</si>
  <si>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</si>
  <si>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</si>
  <si>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</si>
  <si>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</si>
  <si>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</si>
  <si>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</si>
  <si>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</si>
  <si>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</si>
  <si>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</si>
  <si>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</si>
  <si>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</si>
  <si>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</si>
  <si>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</si>
  <si>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</si>
  <si>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</si>
  <si>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</si>
  <si>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</si>
  <si>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</si>
  <si>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</si>
  <si>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</si>
  <si>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</si>
  <si>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</si>
  <si>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</si>
  <si>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</si>
  <si>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</si>
  <si>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</si>
  <si>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</si>
  <si>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</si>
  <si>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</si>
  <si>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</si>
  <si>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</si>
  <si>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</si>
  <si>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</si>
  <si>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</si>
  <si>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</si>
  <si>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</si>
  <si>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</si>
  <si>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</si>
  <si>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</si>
  <si>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</si>
  <si>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</si>
  <si>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</si>
  <si>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</si>
  <si>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</si>
  <si>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</si>
  <si>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</si>
  <si>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</si>
  <si>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</si>
  <si>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</si>
  <si>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</si>
  <si>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</si>
  <si>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</si>
  <si>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</si>
  <si>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</si>
  <si>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</si>
  <si>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</si>
  <si>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</si>
  <si>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</si>
  <si>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</si>
  <si>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</si>
  <si>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</si>
  <si>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</si>
  <si>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</si>
  <si>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</si>
  <si>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</si>
  <si>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</si>
  <si>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</si>
  <si>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</si>
  <si>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</si>
  <si>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</si>
  <si>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</si>
  <si>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</si>
  <si>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</si>
  <si>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</si>
  <si>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</si>
  <si>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</si>
  <si>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</si>
  <si>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</si>
  <si>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</si>
  <si>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</si>
  <si>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</si>
  <si>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</si>
  <si>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</si>
  <si>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</si>
  <si>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</si>
  <si>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</si>
  <si>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</si>
  <si>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</si>
  <si>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</si>
  <si>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</si>
  <si>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</si>
  <si>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</si>
  <si>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</si>
  <si>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</si>
  <si>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</si>
  <si>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</si>
  <si>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</si>
  <si>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</si>
  <si>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</si>
  <si>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</si>
  <si>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</si>
  <si>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</si>
  <si>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</si>
  <si>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</si>
  <si>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</si>
  <si>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</si>
  <si>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</si>
  <si>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</si>
  <si>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</si>
  <si>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</si>
  <si>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</si>
  <si>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</si>
  <si>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</si>
  <si>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</si>
  <si>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</si>
  <si>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</si>
  <si>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</si>
  <si>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</si>
  <si>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</si>
  <si>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</si>
  <si>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</si>
  <si>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</si>
  <si>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</si>
  <si>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</si>
  <si>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</si>
  <si>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</si>
  <si>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</si>
  <si>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</si>
  <si>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</si>
  <si>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</si>
  <si>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</si>
  <si>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</si>
  <si>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</si>
  <si>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</si>
  <si>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</si>
  <si>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</si>
  <si>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</si>
  <si>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</si>
  <si>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</si>
  <si>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</si>
  <si>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</si>
  <si>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</si>
  <si>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</si>
  <si>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</si>
  <si>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</si>
  <si>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</si>
  <si>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</si>
  <si>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</si>
  <si>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</si>
  <si>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</si>
  <si>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</si>
  <si>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</si>
  <si>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</si>
  <si>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</si>
  <si>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</si>
  <si>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</si>
  <si>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</si>
  <si>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</si>
  <si>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</si>
  <si>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</si>
  <si>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</si>
  <si>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</si>
  <si>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</si>
  <si>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</si>
  <si>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</si>
  <si>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</si>
  <si>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</si>
  <si>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</si>
  <si>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</si>
  <si>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</si>
  <si>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</si>
  <si>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</si>
  <si>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</si>
  <si>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</si>
  <si>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</si>
  <si>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</si>
  <si>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</si>
  <si>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</si>
  <si>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</si>
  <si>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</si>
  <si>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</si>
  <si>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</si>
  <si>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</si>
  <si>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</si>
  <si>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</si>
  <si>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</si>
  <si>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</si>
  <si>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</si>
  <si>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</si>
  <si>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</si>
  <si>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</si>
  <si>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</si>
  <si>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</si>
  <si>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</si>
  <si>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</si>
  <si>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</si>
  <si>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</si>
  <si>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</si>
  <si>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</si>
  <si>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</si>
  <si>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</si>
  <si>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</si>
  <si>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</si>
  <si>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</si>
  <si>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</si>
  <si>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</si>
  <si>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</si>
  <si>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</si>
  <si>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</si>
  <si>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</si>
  <si>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</si>
  <si>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</si>
  <si>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</si>
  <si>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</si>
  <si>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</si>
  <si>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</si>
  <si>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</si>
  <si>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</si>
  <si>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</si>
  <si>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</si>
  <si>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</si>
  <si>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</si>
  <si>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</si>
  <si>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</si>
  <si>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</si>
  <si>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</si>
  <si>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</si>
  <si>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</si>
  <si>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</si>
  <si>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</si>
  <si>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</si>
  <si>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</si>
  <si>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</si>
  <si>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</si>
  <si>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</si>
  <si>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</si>
  <si>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</si>
  <si>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</si>
  <si>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</si>
  <si>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</si>
  <si>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</si>
  <si>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</si>
  <si>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</si>
  <si>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</si>
  <si>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</si>
  <si>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</si>
  <si>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</si>
  <si>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</si>
  <si>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</si>
  <si>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</si>
  <si>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</si>
  <si>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</si>
  <si>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</si>
  <si>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</si>
  <si>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</si>
  <si>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</si>
  <si>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</si>
  <si>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</si>
  <si>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</si>
  <si>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</si>
  <si>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</si>
  <si>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</si>
  <si>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</si>
  <si>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</si>
  <si>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</si>
  <si>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</si>
  <si>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</si>
  <si>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</si>
  <si>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</si>
  <si>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</si>
  <si>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</si>
  <si>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</si>
  <si>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</si>
  <si>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</si>
  <si>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</si>
  <si>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</si>
  <si>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</si>
  <si>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</si>
  <si>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</si>
  <si>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</si>
  <si>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</si>
  <si>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</si>
  <si>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</si>
  <si>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</si>
  <si>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</si>
  <si>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</si>
  <si>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</si>
  <si>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</si>
  <si>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</si>
  <si>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</si>
  <si>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</si>
  <si>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</si>
  <si>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</si>
  <si>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</si>
  <si>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</si>
  <si>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</si>
  <si>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</si>
  <si>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</si>
  <si>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</si>
  <si>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</si>
  <si>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</si>
  <si>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</si>
  <si>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</si>
  <si>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</si>
  <si>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</si>
  <si>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</si>
  <si>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</si>
  <si>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</si>
  <si>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</si>
  <si>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</si>
  <si>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</si>
  <si>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</si>
  <si>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</si>
  <si>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</si>
  <si>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</si>
  <si>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</si>
  <si>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</si>
  <si>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</si>
  <si>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</si>
  <si>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</si>
  <si>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</si>
  <si>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</si>
  <si>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</si>
  <si>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</si>
  <si>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</si>
  <si>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</si>
  <si>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</si>
  <si>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</si>
  <si>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</si>
  <si>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</si>
  <si>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</si>
  <si>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</si>
  <si>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</si>
  <si>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</si>
  <si>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</si>
  <si>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</si>
  <si>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</si>
  <si>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</si>
  <si>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</si>
  <si>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</si>
  <si>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</si>
  <si>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</si>
  <si>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</si>
  <si>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</si>
  <si>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</si>
  <si>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</si>
  <si>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</si>
  <si>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</si>
  <si>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</si>
  <si>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</si>
  <si>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</si>
  <si>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</si>
  <si>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</si>
  <si>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</si>
  <si>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</si>
  <si>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</si>
  <si>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</si>
  <si>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</si>
  <si>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</si>
  <si>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</si>
  <si>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</si>
  <si>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</si>
  <si>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</si>
  <si>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</si>
  <si>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</si>
  <si>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</si>
  <si>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</si>
  <si>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</si>
  <si>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</si>
  <si>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</si>
  <si>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</si>
  <si>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</si>
  <si>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</si>
  <si>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</si>
  <si>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</si>
  <si>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</si>
  <si>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</si>
  <si>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</si>
  <si>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</si>
  <si>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</si>
  <si>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</si>
  <si>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</si>
  <si>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</si>
  <si>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</si>
  <si>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</si>
  <si>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</si>
  <si>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</si>
  <si>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</si>
  <si>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</si>
  <si>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</si>
  <si>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</si>
  <si>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</si>
  <si>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</si>
  <si>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</si>
  <si>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</si>
  <si>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</si>
  <si>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</si>
  <si>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</si>
  <si>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</si>
  <si>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</si>
  <si>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</si>
  <si>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</si>
  <si>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</si>
  <si>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</si>
  <si>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</si>
  <si>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</si>
  <si>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</si>
  <si>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</si>
  <si>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</si>
  <si>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</si>
  <si>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</si>
  <si>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</si>
  <si>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</si>
  <si>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</si>
  <si>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</si>
  <si>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</si>
  <si>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</si>
  <si>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</si>
  <si>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</si>
  <si>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</si>
  <si>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</si>
  <si>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</si>
  <si>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</si>
  <si>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</si>
  <si>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</si>
  <si>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</si>
  <si>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</si>
  <si>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</si>
  <si>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</si>
  <si>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</si>
  <si>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</si>
  <si>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</si>
  <si>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</si>
  <si>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</si>
  <si>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</si>
  <si>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</si>
  <si>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</si>
  <si>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</si>
  <si>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</si>
  <si>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</si>
  <si>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</si>
  <si>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</si>
  <si>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</si>
  <si>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</si>
  <si>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</si>
  <si>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</si>
  <si>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</si>
  <si>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</si>
  <si>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</si>
  <si>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</si>
  <si>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</si>
  <si>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</si>
  <si>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</si>
  <si>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</si>
  <si>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</si>
  <si>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</si>
  <si>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</si>
  <si>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</si>
  <si>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</si>
  <si>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</si>
  <si>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</si>
  <si>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</si>
  <si>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</si>
  <si>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</si>
  <si>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</si>
  <si>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</si>
  <si>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</si>
  <si>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</si>
  <si>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</si>
  <si>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</si>
  <si>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</si>
  <si>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</si>
  <si>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</si>
  <si>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</si>
  <si>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</si>
  <si>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</si>
  <si>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</si>
  <si>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</si>
  <si>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</si>
  <si>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</si>
  <si>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</si>
  <si>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</si>
  <si>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</si>
  <si>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</si>
  <si>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</si>
  <si>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</si>
  <si>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</si>
  <si>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</si>
  <si>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</si>
  <si>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</si>
  <si>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</si>
  <si>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</si>
  <si>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</si>
  <si>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</si>
  <si>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</si>
  <si>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</si>
  <si>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</si>
  <si>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</si>
  <si>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</si>
  <si>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</si>
  <si>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</si>
  <si>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</si>
  <si>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</si>
  <si>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</si>
  <si>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</si>
  <si>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</si>
  <si>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</si>
  <si>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</si>
  <si>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</si>
  <si>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</si>
  <si>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</si>
  <si>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</si>
  <si>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</si>
  <si>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</si>
  <si>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</si>
  <si>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</si>
  <si>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</si>
  <si>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</si>
  <si>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</si>
  <si>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</si>
  <si>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</si>
  <si>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</si>
  <si>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</si>
  <si>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</si>
  <si>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</si>
  <si>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</si>
  <si>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</si>
  <si>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</si>
  <si>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</si>
  <si>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</si>
  <si>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</si>
  <si>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</si>
  <si>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</si>
  <si>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</si>
  <si>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</si>
  <si>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</si>
  <si>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</si>
  <si>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</si>
  <si>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</si>
  <si>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</si>
  <si>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</si>
  <si>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</si>
  <si>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</si>
  <si>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</si>
  <si>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</si>
  <si>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</si>
  <si>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</si>
  <si>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</si>
  <si>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</si>
  <si>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</si>
  <si>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</si>
  <si>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</si>
  <si>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</si>
  <si>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</si>
  <si>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</si>
  <si>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</si>
  <si>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</si>
  <si>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</si>
  <si>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</si>
  <si>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</si>
  <si>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</si>
  <si>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</si>
  <si>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</si>
  <si>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</si>
  <si>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</si>
  <si>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</si>
  <si>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</si>
  <si>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</si>
  <si>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</si>
  <si>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</si>
  <si>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</si>
  <si>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</si>
  <si>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</si>
  <si>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</si>
  <si>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</si>
  <si>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</si>
  <si>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</si>
  <si>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</si>
  <si>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</si>
  <si>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</si>
  <si>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</si>
  <si>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</si>
  <si>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</si>
  <si>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</si>
  <si>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</si>
  <si>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</si>
  <si>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</si>
  <si>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</si>
  <si>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</si>
  <si>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</si>
  <si>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</si>
  <si>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</si>
  <si>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</si>
  <si>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</si>
  <si>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</si>
  <si>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</si>
  <si>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</si>
  <si>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</si>
  <si>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</si>
  <si>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</si>
  <si>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</si>
  <si>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</si>
  <si>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</si>
  <si>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</si>
  <si>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</si>
  <si>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</si>
  <si>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</si>
  <si>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</si>
  <si>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</si>
  <si>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</si>
  <si>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</si>
  <si>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</si>
  <si>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</si>
  <si>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</si>
  <si>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</si>
  <si>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</si>
  <si>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</si>
  <si>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</si>
  <si>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</si>
  <si>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</si>
  <si>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</si>
  <si>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</si>
  <si>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</si>
  <si>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</si>
  <si>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</si>
  <si>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</si>
  <si>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</si>
  <si>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</si>
  <si>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</si>
  <si>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</si>
  <si>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</si>
  <si>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</si>
  <si>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</si>
  <si>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</si>
  <si>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</si>
  <si>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</si>
  <si>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</si>
  <si>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</si>
  <si>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</si>
  <si>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</si>
  <si>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</si>
  <si>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</si>
  <si>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</si>
  <si>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</si>
  <si>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</si>
  <si>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</si>
  <si>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</si>
  <si>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</si>
  <si>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</si>
  <si>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</si>
  <si>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</si>
  <si>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</si>
  <si>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</si>
  <si>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</si>
  <si>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</si>
  <si>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</si>
  <si>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</si>
  <si>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</si>
  <si>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</si>
  <si>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</si>
  <si>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</si>
  <si>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</si>
  <si>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</si>
  <si>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</si>
  <si>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</si>
  <si>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</si>
  <si>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</si>
  <si>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</si>
  <si>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</si>
  <si>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</si>
  <si>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</si>
  <si>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</si>
  <si>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</si>
  <si>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</si>
  <si>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</si>
  <si>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</si>
  <si>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</si>
  <si>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</si>
  <si>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</si>
  <si>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</si>
  <si>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</si>
  <si>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</si>
  <si>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</si>
  <si>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</si>
  <si>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</si>
  <si>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</si>
  <si>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</si>
  <si>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</si>
  <si>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</si>
  <si>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</si>
  <si>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</si>
  <si>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</si>
  <si>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</si>
  <si>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</si>
  <si>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</si>
  <si>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</si>
  <si>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</si>
  <si>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</si>
  <si>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</si>
  <si>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</si>
  <si>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</si>
  <si>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</si>
  <si>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</si>
  <si>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</si>
  <si>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</si>
  <si>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</si>
  <si>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</si>
  <si>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</si>
  <si>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</si>
  <si>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</si>
  <si>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</si>
  <si>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</si>
  <si>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</si>
  <si>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</si>
  <si>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</si>
  <si>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</si>
  <si>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</si>
  <si>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</si>
  <si>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</si>
  <si>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</si>
  <si>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</si>
  <si>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</si>
  <si>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</si>
  <si>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</si>
  <si>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</si>
  <si>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</si>
  <si>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</si>
  <si>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</si>
  <si>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</si>
  <si>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</si>
  <si>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</si>
  <si>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</si>
  <si>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</si>
  <si>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</si>
  <si>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</si>
  <si>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</si>
  <si>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</si>
  <si>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</si>
  <si>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</si>
  <si>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</si>
  <si>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</si>
  <si>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</si>
  <si>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</si>
  <si>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</si>
  <si>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</si>
  <si>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</si>
  <si>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</si>
  <si>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</si>
  <si>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</si>
  <si>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</si>
  <si>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</si>
  <si>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</si>
  <si>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</si>
  <si>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</si>
  <si>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</si>
  <si>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</si>
  <si>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</si>
  <si>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</si>
  <si>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</si>
  <si>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</si>
  <si>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</si>
  <si>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</si>
  <si>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</si>
  <si>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</si>
  <si>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</si>
  <si>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</si>
  <si>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</si>
  <si>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</si>
  <si>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</si>
  <si>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</si>
  <si>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</si>
  <si>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</si>
  <si>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</si>
  <si>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</si>
  <si>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</si>
  <si>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</si>
  <si>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</si>
  <si>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</si>
  <si>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</si>
  <si>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</si>
  <si>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</si>
  <si>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</si>
  <si>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</si>
  <si>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</si>
  <si>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</si>
  <si>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</si>
  <si>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</si>
  <si>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</si>
  <si>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</si>
  <si>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</si>
  <si>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</si>
  <si>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</si>
  <si>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</si>
  <si>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</si>
  <si>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</si>
  <si>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</si>
  <si>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</si>
  <si>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</si>
  <si>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</si>
  <si>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</si>
  <si>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</si>
  <si>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</si>
  <si>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</si>
  <si>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</si>
  <si>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</si>
  <si>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</si>
  <si>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</si>
  <si>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</si>
  <si>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</si>
  <si>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</si>
  <si>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</si>
  <si>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</si>
  <si>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</si>
  <si>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</si>
  <si>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</si>
  <si>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</si>
  <si>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</si>
  <si>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</si>
  <si>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</si>
  <si>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</si>
  <si>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</si>
  <si>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</si>
  <si>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</si>
  <si>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</si>
  <si>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</si>
  <si>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</si>
  <si>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</si>
  <si>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</si>
  <si>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</si>
  <si>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</si>
  <si>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</si>
  <si>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</si>
  <si>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</si>
  <si>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</si>
  <si>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</si>
  <si>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</si>
  <si>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</si>
  <si>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</si>
  <si>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</si>
  <si>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</si>
  <si>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</si>
  <si>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</si>
  <si>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</si>
  <si>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</si>
  <si>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</si>
  <si>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</si>
  <si>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</si>
  <si>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</si>
  <si>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</si>
  <si>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</si>
  <si>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</si>
  <si>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</si>
  <si>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</si>
  <si>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</si>
  <si>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</si>
  <si>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</si>
  <si>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</si>
  <si>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</si>
  <si>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</si>
  <si>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</si>
  <si>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</si>
  <si>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</si>
  <si>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</si>
  <si>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</si>
  <si>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</si>
  <si>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</si>
  <si>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</si>
  <si>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</si>
  <si>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</si>
  <si>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</si>
  <si>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</si>
  <si>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</si>
  <si>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</si>
  <si>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</si>
  <si>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</si>
  <si>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</si>
  <si>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</si>
  <si>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</si>
  <si>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</si>
  <si>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</si>
  <si>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</si>
  <si>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</si>
  <si>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</si>
  <si>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</si>
  <si>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</si>
  <si>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</si>
  <si>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</si>
  <si>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</si>
  <si>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</si>
  <si>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</si>
  <si>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</si>
  <si>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</si>
  <si>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</si>
  <si>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</si>
  <si>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</si>
  <si>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</si>
  <si>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</si>
  <si>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</si>
  <si>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</si>
  <si>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</si>
  <si>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</si>
  <si>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</si>
  <si>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</si>
  <si>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</si>
  <si>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</si>
  <si>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</si>
  <si>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</si>
  <si>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</si>
  <si>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</si>
  <si>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</si>
  <si>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</si>
  <si>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</si>
  <si>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</si>
  <si>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</si>
  <si>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</si>
  <si>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</si>
  <si>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</si>
  <si>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</si>
  <si>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</si>
  <si>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</si>
  <si>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</si>
  <si>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</si>
  <si>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</si>
  <si>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</si>
  <si>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</si>
  <si>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</si>
  <si>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</si>
  <si>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</si>
  <si>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</si>
  <si>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</si>
  <si>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</si>
  <si>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</si>
  <si>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</si>
  <si>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</si>
  <si>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</si>
  <si>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</si>
  <si>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</si>
  <si>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</si>
  <si>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</si>
  <si>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</si>
  <si>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</si>
  <si>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</si>
  <si>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</si>
  <si>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</si>
  <si>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</si>
  <si>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</si>
  <si>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</si>
  <si>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</si>
  <si>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</si>
  <si>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</si>
  <si>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</si>
  <si>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</si>
  <si>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</si>
  <si>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</si>
  <si>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</si>
  <si>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</si>
  <si>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</si>
  <si>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</si>
  <si>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</si>
  <si>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</si>
  <si>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</si>
  <si>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</si>
  <si>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</si>
  <si>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</si>
  <si>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</si>
  <si>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</si>
  <si>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</si>
  <si>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</si>
  <si>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</si>
  <si>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</si>
  <si>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</si>
  <si>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</si>
  <si>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</si>
  <si>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</si>
  <si>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</si>
  <si>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</si>
  <si>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</si>
  <si>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</si>
  <si>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</si>
  <si>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</si>
  <si>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</si>
  <si>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</si>
  <si>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</si>
  <si>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</si>
  <si>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</si>
  <si>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</si>
  <si>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</si>
  <si>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</si>
  <si>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</si>
  <si>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</si>
  <si>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</si>
  <si>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</si>
  <si>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</si>
  <si>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</si>
  <si>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</si>
  <si>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</si>
  <si>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</si>
  <si>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</si>
  <si>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</si>
  <si>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</si>
  <si>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</si>
  <si>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</si>
  <si>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</si>
  <si>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</si>
  <si>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</si>
  <si>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</si>
  <si>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</si>
  <si>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</si>
  <si>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</si>
  <si>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</si>
  <si>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</si>
  <si>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</si>
  <si>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</si>
  <si>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</si>
  <si>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</si>
  <si>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</si>
  <si>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</si>
  <si>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</si>
  <si>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</si>
  <si>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</si>
  <si>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</si>
  <si>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</si>
  <si>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</si>
  <si>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</si>
  <si>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</si>
  <si>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</si>
  <si>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</si>
  <si>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</si>
  <si>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</si>
  <si>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</si>
  <si>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</si>
  <si>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</si>
  <si>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</si>
  <si>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</si>
  <si>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</si>
  <si>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</si>
  <si>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</si>
  <si>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</si>
  <si>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</si>
  <si>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</si>
  <si>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</si>
  <si>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</si>
  <si>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</si>
  <si>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</si>
  <si>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</si>
  <si>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</si>
  <si>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</si>
  <si>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</si>
  <si>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</si>
  <si>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</si>
  <si>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</si>
  <si>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</si>
  <si>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</si>
  <si>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</si>
  <si>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</si>
  <si>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</si>
  <si>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</si>
  <si>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</si>
  <si>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</si>
  <si>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</si>
  <si>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</si>
  <si>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</si>
  <si>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</si>
  <si>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</si>
  <si>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</si>
  <si>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</si>
  <si>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</si>
  <si>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</si>
  <si>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</si>
  <si>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</si>
  <si>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</si>
  <si>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</si>
  <si>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</si>
  <si>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</si>
  <si>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</si>
  <si>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</si>
  <si>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</si>
  <si>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</si>
  <si>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</si>
  <si>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</si>
  <si>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</si>
  <si>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</si>
  <si>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</si>
  <si>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</si>
  <si>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</si>
  <si>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</si>
  <si>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</si>
  <si>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</si>
  <si>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</si>
  <si>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</si>
  <si>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</si>
  <si>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</si>
  <si>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</si>
  <si>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</si>
  <si>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</si>
  <si>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</si>
  <si>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</si>
  <si>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</si>
  <si>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</si>
  <si>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</si>
  <si>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</si>
  <si>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</si>
  <si>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</si>
  <si>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</si>
  <si>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</si>
  <si>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</si>
  <si>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</si>
  <si>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</si>
  <si>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</si>
  <si>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</si>
  <si>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</si>
  <si>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</si>
  <si>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</si>
  <si>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</si>
  <si>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</si>
  <si>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</si>
  <si>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</si>
  <si>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</si>
  <si>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</si>
  <si>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</si>
  <si>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</si>
  <si>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</si>
  <si>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</si>
  <si>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</si>
  <si>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</si>
  <si>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</si>
  <si>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</si>
  <si>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</si>
  <si>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</si>
  <si>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</si>
  <si>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</si>
  <si>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</si>
  <si>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</si>
  <si>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</si>
  <si>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</si>
  <si>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</si>
  <si>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</si>
  <si>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</si>
  <si>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</si>
  <si>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</si>
  <si>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</si>
  <si>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</si>
  <si>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</si>
  <si>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</si>
  <si>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</si>
  <si>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</si>
  <si>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</si>
  <si>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</si>
  <si>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</si>
  <si>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</si>
  <si>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</si>
  <si>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</si>
  <si>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</si>
  <si>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</si>
  <si>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</si>
  <si>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</si>
  <si>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</si>
  <si>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</si>
  <si>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</si>
  <si>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</si>
  <si>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</si>
  <si>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</si>
  <si>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</si>
  <si>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</si>
  <si>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</si>
  <si>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</si>
  <si>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</si>
  <si>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</si>
  <si>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</si>
  <si>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</si>
  <si>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</si>
  <si>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</si>
  <si>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</si>
  <si>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</si>
  <si>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</si>
  <si>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</si>
  <si>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</si>
  <si>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</si>
  <si>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</si>
  <si>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</si>
  <si>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</si>
  <si>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</si>
  <si>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</si>
  <si>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</si>
  <si>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</si>
  <si>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</si>
  <si>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</si>
  <si>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</si>
  <si>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</si>
  <si>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</si>
  <si>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</si>
  <si>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</si>
  <si>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</si>
  <si>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</si>
  <si>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</si>
  <si>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</si>
  <si>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</si>
  <si>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</si>
  <si>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</si>
  <si>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</si>
  <si>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</si>
  <si>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</si>
  <si>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</si>
  <si>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</si>
  <si>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</si>
  <si>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</si>
  <si>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</si>
  <si>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</si>
  <si>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</si>
  <si>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</si>
  <si>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</si>
  <si>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</si>
  <si>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</si>
  <si>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</si>
  <si>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</si>
  <si>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</si>
  <si>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</si>
  <si>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</si>
  <si>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</si>
  <si>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</si>
  <si>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</si>
  <si>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</si>
  <si>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</si>
  <si>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</si>
  <si>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</si>
  <si>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</si>
  <si>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</si>
  <si>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</si>
  <si>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</si>
  <si>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</si>
  <si>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</si>
  <si>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</si>
  <si>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</si>
  <si>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</si>
  <si>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</si>
  <si>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</si>
  <si>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</si>
  <si>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</si>
  <si>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</si>
  <si>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</si>
  <si>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</si>
  <si>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</si>
  <si>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</si>
  <si>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</si>
  <si>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</si>
  <si>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</si>
  <si>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</si>
  <si>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</si>
  <si>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</si>
  <si>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</si>
  <si>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</si>
  <si>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</si>
  <si>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</si>
  <si>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</si>
  <si>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</si>
  <si>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</si>
  <si>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</si>
  <si>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</si>
  <si>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</si>
  <si>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</si>
  <si>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</si>
  <si>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</si>
  <si>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</si>
  <si>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</si>
  <si>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</si>
  <si>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</si>
  <si>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</si>
  <si>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</si>
  <si>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</si>
  <si>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</si>
  <si>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</si>
  <si>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</si>
  <si>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</si>
  <si>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</si>
  <si>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</si>
  <si>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</si>
  <si>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</si>
  <si>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</si>
  <si>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</si>
  <si>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</si>
  <si>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</si>
  <si>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</si>
  <si>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</si>
  <si>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</si>
  <si>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</si>
  <si>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</si>
  <si>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</si>
  <si>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</si>
  <si>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</si>
  <si>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</si>
  <si>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</si>
  <si>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</si>
  <si>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</si>
  <si>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</si>
  <si>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</si>
  <si>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</si>
  <si>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</si>
  <si>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</si>
  <si>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</si>
  <si>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</si>
  <si>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</si>
  <si>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</si>
  <si>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</si>
  <si>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</si>
  <si>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</si>
  <si>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</si>
  <si>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</si>
  <si>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</si>
  <si>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</si>
  <si>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</si>
  <si>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</si>
  <si>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</si>
  <si>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</si>
  <si>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</si>
  <si>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</si>
  <si>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</si>
  <si>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</si>
  <si>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</si>
  <si>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</si>
  <si>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</si>
  <si>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</si>
  <si>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</si>
  <si>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</si>
  <si>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</si>
  <si>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</si>
  <si>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</si>
  <si>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</si>
  <si>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</si>
  <si>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</si>
  <si>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</si>
  <si>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</si>
  <si>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</si>
  <si>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</si>
  <si>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</si>
  <si>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</si>
  <si>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</si>
  <si>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</si>
  <si>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</si>
  <si>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</si>
  <si>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</si>
  <si>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</si>
  <si>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</si>
  <si>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</si>
  <si>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</si>
  <si>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</si>
  <si>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</si>
  <si>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</si>
  <si>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</si>
  <si>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</si>
  <si>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</si>
  <si>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</si>
  <si>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</si>
  <si>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</si>
  <si>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</si>
  <si>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</si>
  <si>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</si>
  <si>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</si>
  <si>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</si>
  <si>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</si>
  <si>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</si>
  <si>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</si>
  <si>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</si>
  <si>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</si>
  <si>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</si>
  <si>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</si>
  <si>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</si>
  <si>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</si>
  <si>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</si>
  <si>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</si>
  <si>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</si>
  <si>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</si>
  <si>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</si>
  <si>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</si>
  <si>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</si>
  <si>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</si>
  <si>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</si>
  <si>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</si>
  <si>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</si>
  <si>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</si>
  <si>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</si>
  <si>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</si>
  <si>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</si>
  <si>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</si>
  <si>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</si>
  <si>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</si>
  <si>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</si>
  <si>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</si>
  <si>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</si>
  <si>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</si>
  <si>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</si>
  <si>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</si>
  <si>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</si>
  <si>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</si>
  <si>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</si>
  <si>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</si>
  <si>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</si>
  <si>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</si>
  <si>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</si>
  <si>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</si>
  <si>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</si>
  <si>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</si>
  <si>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</si>
  <si>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</si>
  <si>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</si>
  <si>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</si>
  <si>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</si>
  <si>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</si>
  <si>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</si>
  <si>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</si>
  <si>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</si>
  <si>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</si>
  <si>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</si>
  <si>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</si>
  <si>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</si>
  <si>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</si>
  <si>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</si>
  <si>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</si>
  <si>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</si>
  <si>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</si>
  <si>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</si>
  <si>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</si>
  <si>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</si>
  <si>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</si>
  <si>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</si>
  <si>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</si>
  <si>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</si>
  <si>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</si>
  <si>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</si>
  <si>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</si>
  <si>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</si>
  <si>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</si>
  <si>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</si>
  <si>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</si>
  <si>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</si>
  <si>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</si>
  <si>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</si>
  <si>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</si>
  <si>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</si>
  <si>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</si>
  <si>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</si>
  <si>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</si>
  <si>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</si>
  <si>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</si>
  <si>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</si>
  <si>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</si>
  <si>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</si>
  <si>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</si>
  <si>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</si>
  <si>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</si>
  <si>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</si>
  <si>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</si>
  <si>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</si>
  <si>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</si>
  <si>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</si>
  <si>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</si>
  <si>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</si>
  <si>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</si>
  <si>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</si>
  <si>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</si>
  <si>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</si>
  <si>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</si>
  <si>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</si>
  <si>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</si>
  <si>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</si>
  <si>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</si>
  <si>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</si>
  <si>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</si>
  <si>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</si>
  <si>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</si>
  <si>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</si>
  <si>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</si>
  <si>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</si>
  <si>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</si>
  <si>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</si>
  <si>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</si>
  <si>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</si>
  <si>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</si>
  <si>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</si>
  <si>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</si>
  <si>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</si>
  <si>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</si>
  <si>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</si>
  <si>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</si>
  <si>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</si>
  <si>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</si>
  <si>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</si>
  <si>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</si>
  <si>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</si>
  <si>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</si>
  <si>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</si>
  <si>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</si>
  <si>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</si>
  <si>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</si>
  <si>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</si>
  <si>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</si>
  <si>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</si>
  <si>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</si>
  <si>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</si>
  <si>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</si>
  <si>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</si>
  <si>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</si>
  <si>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</si>
  <si>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</si>
  <si>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</si>
  <si>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</si>
  <si>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</si>
  <si>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</si>
  <si>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</si>
  <si>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</si>
  <si>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</si>
  <si>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</si>
  <si>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</si>
  <si>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</si>
  <si>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</si>
  <si>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</si>
  <si>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</si>
  <si>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</si>
  <si>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</si>
  <si>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</si>
  <si>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</si>
  <si>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</si>
  <si>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</si>
  <si>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</si>
  <si>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</si>
  <si>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</si>
  <si>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</si>
  <si>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</si>
  <si>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</si>
  <si>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</si>
  <si>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</si>
  <si>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</si>
  <si>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</si>
  <si>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</si>
  <si>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</si>
  <si>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</si>
  <si>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</si>
  <si>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</si>
  <si>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</si>
  <si>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</si>
  <si>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</si>
  <si>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</si>
  <si>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</si>
  <si>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</si>
  <si>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</si>
  <si>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</si>
  <si>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</si>
  <si>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</si>
  <si>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</si>
  <si>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</si>
  <si>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</si>
  <si>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</si>
  <si>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</si>
  <si>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</si>
  <si>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</si>
  <si>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</si>
  <si>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</si>
  <si>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</si>
  <si>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</si>
  <si>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</si>
  <si>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</si>
  <si>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</si>
  <si>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</si>
  <si>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</si>
  <si>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</si>
  <si>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</si>
  <si>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</si>
  <si>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</si>
  <si>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</si>
  <si>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</si>
  <si>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</si>
  <si>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</si>
  <si>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</si>
  <si>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</si>
  <si>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</si>
  <si>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</si>
  <si>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</si>
  <si>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</si>
  <si>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</si>
  <si>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</si>
  <si>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</si>
  <si>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</si>
  <si>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</si>
  <si>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</si>
  <si>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</si>
  <si>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</si>
  <si>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</si>
  <si>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</si>
  <si>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</si>
  <si>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</si>
  <si>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</si>
  <si>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</si>
  <si>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</si>
  <si>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</si>
  <si>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</si>
  <si>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</si>
  <si>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</si>
  <si>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</si>
  <si>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</si>
  <si>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</si>
  <si>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</si>
  <si>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</si>
  <si>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</si>
  <si>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</si>
  <si>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</si>
  <si>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</si>
  <si>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</si>
  <si>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</si>
  <si>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</si>
  <si>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</si>
  <si>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</si>
  <si>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</si>
  <si>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</si>
  <si>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</si>
  <si>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</si>
  <si>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</si>
  <si>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</si>
  <si>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</si>
  <si>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</si>
  <si>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</si>
  <si>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</si>
  <si>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</si>
  <si>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</si>
  <si>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</si>
  <si>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</si>
  <si>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</si>
  <si>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</si>
  <si>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</si>
  <si>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</si>
  <si>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</si>
  <si>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</si>
  <si>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</si>
  <si>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</si>
  <si>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</si>
  <si>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</si>
  <si>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</si>
  <si>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</si>
  <si>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</si>
  <si>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</si>
  <si>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</si>
  <si>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</si>
  <si>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</si>
  <si>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</si>
  <si>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</si>
  <si>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</si>
  <si>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</si>
  <si>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</si>
  <si>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</si>
  <si>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</si>
  <si>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</si>
  <si>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</si>
  <si>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</si>
  <si>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</si>
  <si>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</si>
  <si>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</si>
  <si>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</si>
  <si>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</si>
  <si>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</si>
  <si>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</si>
  <si>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</si>
  <si>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</si>
  <si>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</si>
  <si>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</si>
  <si>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</si>
  <si>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</si>
  <si>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</si>
  <si>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</si>
  <si>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</si>
  <si>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</si>
  <si>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</si>
  <si>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</si>
  <si>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</si>
  <si>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</si>
  <si>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</si>
  <si>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</si>
  <si>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</si>
  <si>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</si>
  <si>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</si>
  <si>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</si>
  <si>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</si>
  <si>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</si>
  <si>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</si>
  <si>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</si>
  <si>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</si>
  <si>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</si>
  <si>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</si>
  <si>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</si>
  <si>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</si>
  <si>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</si>
  <si>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</si>
  <si>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</si>
  <si>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</si>
  <si>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</si>
  <si>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</si>
  <si>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</si>
  <si>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</si>
  <si>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</si>
  <si>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</si>
  <si>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</si>
  <si>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</si>
  <si>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</si>
  <si>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</si>
  <si>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</si>
  <si>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</si>
  <si>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</si>
  <si>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</si>
  <si>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</si>
  <si>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</si>
  <si>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</si>
  <si>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</si>
  <si>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</si>
  <si>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</si>
  <si>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</si>
  <si>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</si>
  <si>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</si>
  <si>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</si>
  <si>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</si>
  <si>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</si>
  <si>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</si>
  <si>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</si>
  <si>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</si>
  <si>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</si>
  <si>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</si>
  <si>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</si>
  <si>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</si>
  <si>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</si>
  <si>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</si>
  <si>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</si>
  <si>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</si>
  <si>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</si>
  <si>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</si>
  <si>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</si>
  <si>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</si>
  <si>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</si>
  <si>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</si>
  <si>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</si>
  <si>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</si>
  <si>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</si>
  <si>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</si>
  <si>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</si>
  <si>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</si>
  <si>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</si>
  <si>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</si>
  <si>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</si>
  <si>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</si>
  <si>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</si>
  <si>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</si>
  <si>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</si>
  <si>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</si>
  <si>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</si>
  <si>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</si>
  <si>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</si>
  <si>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</si>
  <si>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</si>
  <si>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</si>
  <si>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</si>
  <si>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</si>
  <si>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</si>
  <si>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</si>
  <si>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</si>
  <si>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</si>
  <si>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</si>
  <si>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</si>
  <si>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</si>
  <si>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</si>
  <si>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</si>
  <si>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</si>
  <si>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</si>
  <si>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</si>
  <si>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</si>
  <si>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</si>
  <si>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</si>
  <si>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</si>
  <si>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</si>
  <si>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</si>
  <si>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</si>
  <si>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</si>
  <si>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</si>
  <si>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</si>
  <si>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</si>
  <si>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</si>
  <si>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</si>
  <si>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</si>
  <si>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</si>
  <si>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</si>
  <si>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</si>
  <si>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</si>
  <si>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</si>
  <si>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</si>
  <si>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</si>
  <si>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</si>
  <si>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</si>
  <si>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</si>
  <si>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</si>
  <si>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</si>
  <si>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</si>
  <si>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</si>
  <si>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</si>
  <si>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</si>
  <si>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</si>
  <si>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</si>
  <si>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</si>
  <si>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</si>
  <si>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</si>
  <si>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</si>
  <si>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</si>
  <si>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</si>
  <si>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</si>
  <si>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</si>
  <si>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</si>
  <si>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</si>
  <si>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</si>
  <si>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</si>
  <si>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</si>
  <si>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</si>
  <si>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</si>
  <si>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</si>
  <si>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</si>
  <si>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</si>
  <si>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</si>
  <si>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</si>
  <si>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</si>
  <si>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</si>
  <si>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</si>
  <si>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</si>
  <si>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</si>
  <si>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</si>
  <si>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</si>
  <si>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</si>
  <si>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</si>
  <si>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</si>
  <si>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</si>
  <si>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</si>
  <si>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</si>
  <si>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</si>
  <si>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</si>
  <si>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</si>
  <si>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</si>
  <si>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</si>
  <si>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</si>
  <si>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</si>
  <si>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</si>
  <si>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</si>
  <si>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</si>
  <si>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</si>
  <si>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</si>
  <si>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</si>
  <si>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</si>
  <si>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</si>
  <si>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</si>
  <si>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</si>
  <si>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</si>
  <si>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</si>
  <si>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</si>
  <si>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</si>
  <si>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</si>
  <si>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</si>
  <si>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</si>
  <si>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</si>
  <si>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</si>
  <si>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</si>
  <si>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</si>
  <si>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</si>
  <si>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</si>
  <si>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</si>
  <si>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</si>
  <si>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</si>
  <si>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</si>
  <si>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</si>
  <si>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</si>
  <si>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</si>
  <si>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</si>
  <si>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</si>
  <si>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</si>
  <si>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</si>
  <si>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</si>
  <si>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</si>
  <si>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</si>
  <si>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</si>
  <si>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</si>
  <si>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</si>
  <si>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</si>
  <si>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</si>
  <si>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</si>
  <si>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</si>
  <si>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</si>
  <si>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</si>
  <si>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</si>
  <si>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</si>
  <si>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</si>
  <si>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</si>
  <si>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</si>
  <si>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</si>
  <si>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</si>
  <si>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</si>
  <si>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</si>
  <si>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</si>
  <si>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</si>
  <si>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</si>
  <si>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</si>
  <si>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</si>
  <si>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</si>
  <si>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</si>
  <si>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</si>
  <si>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</si>
  <si>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</si>
  <si>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</si>
  <si>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</si>
  <si>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</si>
  <si>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</si>
  <si>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</si>
  <si>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</si>
  <si>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</si>
  <si>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</si>
  <si>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</si>
  <si>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</si>
  <si>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</si>
  <si>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</si>
  <si>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</si>
  <si>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</si>
  <si>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</si>
  <si>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</si>
  <si>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</si>
  <si>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</si>
  <si>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</si>
  <si>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</si>
  <si>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</si>
  <si>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</si>
  <si>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</si>
  <si>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</si>
  <si>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</si>
  <si>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</si>
  <si>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</si>
  <si>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</si>
  <si>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</si>
  <si>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</si>
  <si>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</si>
  <si>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</si>
  <si>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</si>
  <si>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</si>
  <si>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</si>
  <si>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</si>
  <si>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</si>
  <si>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</si>
  <si>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</si>
  <si>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</si>
  <si>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</si>
  <si>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</si>
  <si>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</si>
  <si>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</si>
  <si>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</si>
  <si>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</si>
  <si>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</si>
  <si>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</si>
  <si>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</si>
  <si>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</si>
  <si>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</si>
  <si>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</si>
  <si>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</si>
  <si>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</si>
  <si>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</si>
  <si>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</si>
  <si>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</si>
  <si>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</si>
  <si>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</si>
  <si>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</si>
  <si>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</si>
  <si>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</si>
  <si>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</si>
  <si>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</si>
  <si>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</si>
  <si>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</si>
  <si>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</si>
  <si>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</si>
  <si>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</si>
  <si>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</si>
  <si>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</si>
  <si>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</si>
  <si>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</si>
  <si>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</si>
  <si>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</si>
  <si>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</si>
  <si>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</si>
  <si>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</si>
  <si>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</si>
  <si>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</si>
  <si>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</si>
  <si>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</si>
  <si>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</si>
  <si>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</si>
  <si>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</si>
  <si>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</si>
  <si>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</si>
  <si>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</si>
  <si>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</si>
  <si>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</si>
  <si>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</si>
  <si>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</si>
  <si>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</si>
  <si>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</si>
  <si>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</si>
  <si>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</si>
  <si>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</si>
  <si>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</si>
  <si>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</si>
  <si>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</si>
  <si>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</si>
  <si>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</si>
  <si>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</si>
  <si>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</si>
  <si>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</si>
  <si>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</si>
  <si>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</si>
  <si>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</si>
  <si>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</si>
  <si>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</si>
  <si>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</si>
  <si>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</si>
  <si>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</si>
  <si>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</si>
  <si>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</si>
  <si>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</si>
  <si>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</si>
  <si>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</si>
  <si>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</si>
  <si>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</si>
  <si>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</si>
  <si>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</si>
  <si>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</si>
  <si>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</si>
  <si>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</si>
  <si>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</si>
  <si>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</si>
  <si>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</si>
  <si>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</si>
  <si>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</si>
  <si>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</si>
  <si>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</si>
  <si>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</si>
  <si>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</si>
  <si>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</si>
  <si>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</si>
  <si>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</si>
  <si>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</si>
  <si>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</si>
  <si>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</si>
  <si>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</si>
  <si>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</si>
  <si>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</si>
  <si>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</si>
  <si>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</si>
  <si>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</si>
  <si>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</si>
  <si>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</si>
  <si>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</si>
  <si>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</si>
  <si>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</si>
  <si>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</si>
  <si>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</si>
  <si>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</si>
  <si>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</si>
  <si>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</si>
  <si>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</si>
  <si>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</si>
  <si>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</si>
  <si>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</si>
  <si>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</si>
  <si>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</si>
  <si>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</si>
  <si>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</si>
  <si>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</si>
  <si>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</si>
  <si>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</si>
  <si>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</si>
  <si>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</si>
  <si>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</si>
  <si>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</si>
  <si>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</si>
  <si>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</si>
  <si>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</si>
  <si>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</si>
  <si>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</si>
  <si>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</si>
  <si>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</si>
  <si>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</si>
  <si>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</si>
  <si>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</si>
  <si>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</si>
  <si>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</si>
  <si>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</si>
  <si>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</si>
  <si>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</si>
  <si>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</si>
  <si>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</si>
  <si>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</si>
  <si>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</si>
  <si>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</si>
  <si>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</si>
  <si>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</si>
  <si>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</si>
  <si>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</si>
  <si>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</si>
  <si>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</si>
  <si>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</si>
  <si>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</si>
  <si>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</si>
  <si>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</si>
  <si>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</si>
  <si>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</si>
  <si>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</si>
  <si>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</si>
  <si>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</si>
  <si>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</si>
  <si>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</si>
  <si>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</si>
  <si>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</si>
  <si>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</si>
  <si>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</si>
  <si>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</si>
  <si>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</si>
  <si>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</si>
  <si>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</si>
  <si>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</si>
  <si>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</si>
  <si>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</si>
  <si>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</si>
  <si>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</si>
  <si>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</si>
  <si>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</si>
  <si>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</si>
  <si>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</si>
  <si>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</si>
  <si>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</si>
  <si>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</si>
  <si>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</si>
  <si>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</si>
  <si>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</si>
  <si>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</si>
  <si>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</si>
  <si>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</si>
  <si>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</si>
  <si>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</si>
  <si>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</si>
  <si>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</si>
  <si>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</si>
  <si>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</si>
  <si>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</si>
  <si>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</si>
  <si>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</si>
  <si>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</si>
  <si>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</si>
  <si>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</si>
  <si>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</si>
  <si>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</si>
  <si>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</si>
  <si>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</si>
  <si>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</si>
  <si>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</si>
  <si>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</si>
  <si>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</si>
  <si>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</si>
  <si>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</si>
  <si>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</si>
  <si>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</si>
  <si>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</si>
  <si>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</si>
  <si>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</si>
  <si>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</si>
  <si>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</si>
  <si>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</si>
  <si>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</si>
  <si>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</si>
  <si>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</si>
  <si>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</si>
  <si>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</si>
  <si>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</si>
  <si>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</si>
  <si>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</si>
  <si>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</si>
  <si>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</si>
  <si>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</si>
  <si>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</si>
  <si>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</si>
  <si>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</si>
  <si>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</si>
  <si>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</si>
  <si>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</si>
  <si>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</si>
  <si>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</si>
  <si>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</si>
  <si>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</si>
  <si>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</si>
  <si>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</si>
  <si>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</si>
  <si>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</si>
  <si>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</si>
  <si>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</si>
  <si>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</si>
  <si>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</si>
  <si>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</si>
  <si>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</si>
  <si>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</si>
  <si>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</si>
  <si>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</si>
  <si>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</si>
  <si>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</si>
  <si>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</si>
  <si>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</si>
  <si>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</si>
  <si>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</si>
  <si>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</si>
  <si>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</si>
  <si>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</si>
  <si>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</si>
  <si>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</si>
  <si>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</si>
  <si>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</si>
  <si>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</si>
  <si>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</si>
  <si>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</si>
  <si>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</si>
  <si>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</si>
  <si>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</si>
  <si>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</si>
  <si>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</si>
  <si>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</si>
  <si>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</si>
  <si>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</si>
  <si>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</si>
  <si>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</si>
  <si>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</si>
  <si>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</si>
  <si>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</si>
  <si>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</si>
  <si>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</si>
  <si>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</si>
  <si>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</si>
  <si>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</si>
  <si>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</si>
  <si>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</si>
  <si>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</si>
  <si>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</si>
  <si>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</si>
  <si>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</si>
  <si>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</si>
  <si>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</si>
  <si>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</si>
  <si>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</si>
  <si>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</si>
  <si>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</si>
  <si>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</si>
  <si>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</si>
  <si>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</si>
  <si>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</si>
  <si>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</si>
  <si>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</si>
  <si>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</si>
  <si>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</si>
  <si>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</si>
  <si>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</si>
  <si>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</si>
  <si>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</si>
  <si>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</si>
  <si>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</si>
  <si>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</si>
  <si>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</si>
  <si>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</si>
  <si>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</si>
  <si>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</si>
  <si>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</si>
  <si>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</si>
  <si>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</si>
  <si>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</si>
  <si>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</si>
  <si>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</si>
  <si>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</si>
  <si>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</si>
  <si>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</si>
  <si>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</si>
  <si>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</si>
  <si>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</si>
  <si>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</si>
  <si>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</si>
  <si>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</si>
  <si>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</si>
  <si>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</si>
  <si>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</si>
  <si>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</si>
  <si>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</si>
  <si>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</si>
  <si>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</si>
  <si>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</si>
  <si>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</si>
  <si>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</si>
  <si>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</si>
  <si>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</si>
  <si>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</si>
  <si>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</si>
  <si>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</si>
  <si>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</si>
  <si>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</si>
  <si>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</si>
  <si>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</si>
  <si>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</si>
  <si>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</si>
  <si>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</si>
  <si>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</si>
  <si>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</si>
  <si>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</si>
  <si>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</si>
  <si>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</si>
  <si>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</si>
  <si>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</si>
  <si>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</si>
  <si>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</si>
  <si>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</si>
  <si>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</si>
  <si>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</si>
  <si>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</si>
  <si>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</si>
  <si>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</si>
  <si>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</si>
  <si>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</si>
  <si>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</si>
  <si>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</si>
  <si>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</si>
  <si>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</si>
  <si>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</si>
  <si>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</si>
  <si>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</si>
  <si>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</si>
  <si>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</si>
  <si>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</si>
  <si>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</si>
  <si>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</si>
  <si>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</si>
  <si>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</si>
  <si>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</si>
  <si>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</si>
  <si>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</si>
  <si>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</si>
  <si>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</si>
  <si>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</si>
  <si>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</si>
  <si>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</si>
  <si>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</si>
  <si>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</si>
  <si>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</si>
  <si>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</si>
  <si>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</si>
  <si>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</si>
  <si>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</si>
  <si>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</si>
  <si>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</si>
  <si>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</si>
  <si>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</si>
  <si>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</si>
  <si>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</si>
  <si>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</si>
  <si>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</si>
  <si>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</si>
  <si>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</si>
  <si>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</si>
  <si>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</si>
  <si>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</si>
  <si>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</si>
  <si>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</si>
  <si>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</si>
  <si>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</si>
  <si>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</si>
  <si>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</si>
  <si>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</si>
  <si>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</si>
  <si>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</si>
  <si>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</si>
  <si>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</si>
  <si>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</si>
  <si>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</si>
  <si>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</si>
  <si>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</si>
  <si>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</si>
  <si>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</si>
  <si>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</si>
  <si>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</si>
  <si>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</si>
  <si>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</si>
  <si>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</si>
  <si>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</si>
  <si>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</si>
  <si>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</si>
  <si>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</si>
  <si>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</si>
  <si>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</si>
  <si>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</si>
  <si>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</si>
  <si>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</si>
  <si>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</si>
  <si>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</si>
  <si>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</si>
  <si>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</si>
  <si>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</si>
  <si>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</si>
  <si>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</si>
  <si>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</si>
  <si>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</si>
  <si>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</si>
  <si>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</si>
  <si>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</si>
  <si>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</si>
  <si>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</si>
  <si>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</si>
  <si>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</si>
  <si>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</si>
  <si>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</si>
  <si>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</si>
  <si>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</si>
  <si>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</si>
  <si>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</si>
  <si>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</si>
  <si>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</si>
  <si>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</si>
  <si>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</si>
  <si>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</si>
  <si>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</si>
  <si>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</si>
  <si>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</si>
  <si>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</si>
  <si>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</si>
  <si>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</si>
  <si>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</si>
  <si>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</si>
  <si>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</si>
  <si>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</si>
  <si>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</si>
  <si>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</si>
  <si>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</si>
  <si>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</si>
  <si>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</si>
  <si>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</si>
  <si>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</si>
  <si>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</si>
  <si>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</si>
  <si>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</si>
  <si>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</si>
  <si>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</si>
  <si>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</si>
  <si>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</si>
  <si>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</si>
  <si>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</si>
  <si>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</si>
  <si>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</si>
  <si>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</si>
  <si>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</si>
  <si>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</si>
  <si>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</si>
  <si>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</si>
  <si>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</si>
  <si>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</si>
  <si>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</si>
  <si>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</si>
  <si>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</si>
  <si>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</si>
  <si>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</si>
  <si>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</si>
  <si>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</si>
  <si>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</si>
  <si>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</si>
  <si>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</si>
  <si>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</si>
  <si>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</si>
  <si>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</si>
  <si>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</si>
  <si>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</si>
  <si>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</si>
  <si>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</si>
  <si>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</si>
  <si>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</si>
  <si>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</si>
  <si>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</si>
  <si>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</si>
  <si>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</si>
  <si>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</si>
  <si>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</si>
  <si>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</si>
  <si>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</si>
  <si>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</si>
  <si>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</si>
  <si>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</si>
  <si>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</si>
  <si>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</si>
  <si>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</si>
  <si>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</si>
  <si>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</si>
  <si>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</si>
  <si>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</si>
  <si>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</si>
  <si>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</si>
  <si>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</si>
  <si>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</si>
  <si>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</si>
  <si>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</si>
  <si>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</si>
  <si>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</si>
  <si>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</si>
  <si>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</si>
  <si>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</si>
  <si>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</si>
  <si>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</si>
  <si>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</si>
  <si>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</si>
  <si>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</si>
  <si>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</si>
  <si>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</si>
  <si>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</si>
  <si>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</si>
  <si>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</si>
  <si>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</si>
  <si>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</si>
  <si>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</si>
  <si>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</si>
  <si>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</si>
  <si>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</si>
  <si>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</si>
  <si>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</si>
  <si>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</si>
  <si>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</si>
  <si>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</si>
  <si>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</si>
  <si>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</si>
  <si>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</si>
  <si>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</si>
  <si>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</si>
  <si>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</si>
  <si>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</si>
  <si>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</si>
  <si>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</si>
  <si>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</si>
  <si>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</si>
  <si>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</si>
  <si>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</si>
  <si>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</si>
  <si>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</si>
  <si>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</si>
  <si>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</si>
  <si>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</si>
  <si>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</si>
  <si>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</si>
  <si>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</si>
  <si>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</si>
  <si>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</si>
  <si>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</si>
  <si>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</si>
  <si>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</si>
  <si>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</si>
  <si>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</si>
  <si>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</si>
  <si>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</si>
  <si>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</si>
  <si>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</si>
  <si>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</si>
  <si>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</si>
  <si>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</si>
  <si>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</si>
  <si>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</si>
  <si>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</si>
  <si>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</si>
  <si>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</si>
  <si>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</si>
  <si>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</si>
  <si>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</si>
  <si>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</si>
  <si>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</si>
  <si>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</si>
  <si>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</si>
  <si>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</si>
  <si>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</si>
  <si>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</si>
  <si>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</si>
  <si>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</si>
  <si>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</si>
  <si>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</si>
  <si>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</si>
  <si>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</si>
  <si>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</si>
  <si>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</si>
  <si>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</si>
  <si>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</si>
  <si>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</si>
  <si>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</si>
  <si>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</si>
  <si>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</si>
  <si>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</si>
  <si>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</si>
  <si>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</si>
  <si>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</si>
  <si>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</si>
  <si>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</si>
  <si>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</si>
  <si>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</si>
  <si>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</si>
  <si>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</si>
  <si>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</si>
  <si>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</si>
  <si>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</si>
  <si>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</si>
  <si>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</si>
  <si>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</si>
  <si>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</si>
  <si>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</si>
  <si>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</si>
  <si>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</si>
  <si>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</si>
  <si>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</si>
  <si>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</si>
  <si>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</si>
  <si>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</si>
  <si>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</si>
  <si>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</si>
  <si>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</si>
  <si>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</si>
  <si>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</si>
  <si>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</si>
  <si>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</si>
  <si>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</si>
  <si>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</si>
  <si>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</si>
  <si>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</si>
  <si>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</si>
  <si>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</si>
  <si>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</si>
  <si>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</si>
  <si>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</si>
  <si>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</si>
  <si>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</si>
  <si>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</si>
  <si>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</si>
  <si>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</si>
  <si>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</si>
  <si>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</si>
  <si>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</si>
  <si>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</si>
  <si>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</si>
  <si>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</si>
  <si>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</si>
  <si>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</si>
  <si>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</si>
  <si>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</si>
  <si>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</si>
  <si>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</si>
  <si>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</si>
  <si>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</si>
  <si>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</si>
  <si>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</si>
  <si>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</si>
  <si>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</si>
  <si>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</si>
  <si>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</si>
  <si>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</si>
  <si>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</si>
  <si>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</si>
  <si>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</si>
  <si>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</si>
  <si>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</si>
  <si>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</si>
  <si>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</si>
  <si>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</si>
  <si>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</si>
  <si>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</si>
  <si>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</si>
  <si>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</si>
  <si>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</si>
  <si>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</si>
  <si>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</si>
  <si>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</si>
  <si>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</si>
  <si>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</si>
  <si>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</si>
  <si>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</si>
  <si>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</si>
  <si>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</si>
  <si>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</si>
  <si>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</si>
  <si>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</si>
  <si>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</si>
  <si>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</si>
  <si>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</si>
  <si>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</si>
  <si>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</si>
  <si>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</si>
  <si>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</si>
  <si>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</si>
  <si>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</si>
  <si>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</si>
  <si>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</si>
  <si>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</si>
  <si>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</si>
  <si>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</si>
  <si>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</si>
  <si>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</si>
  <si>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</si>
  <si>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</si>
  <si>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</si>
  <si>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</si>
  <si>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</si>
  <si>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</si>
  <si>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</si>
  <si>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</si>
  <si>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</si>
  <si>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</si>
  <si>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</si>
  <si>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</si>
  <si>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</si>
  <si>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</si>
  <si>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</si>
  <si>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</si>
  <si>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</si>
  <si>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</si>
  <si>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</si>
  <si>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</si>
  <si>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</si>
  <si>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</si>
  <si>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</si>
  <si>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</si>
  <si>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</si>
  <si>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</si>
  <si>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</si>
  <si>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</si>
  <si>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</si>
  <si>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</si>
  <si>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</si>
  <si>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</si>
  <si>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</si>
  <si>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</si>
  <si>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</si>
  <si>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</si>
  <si>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</si>
  <si>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</si>
  <si>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</si>
  <si>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</si>
  <si>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</si>
  <si>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</si>
  <si>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</si>
  <si>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</si>
  <si>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</si>
  <si>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</si>
  <si>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</si>
  <si>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</si>
  <si>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</si>
  <si>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</si>
  <si>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</si>
  <si>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</si>
  <si>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</si>
  <si>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</si>
  <si>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</si>
  <si>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</si>
  <si>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</si>
  <si>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</si>
  <si>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</si>
  <si>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</si>
  <si>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</si>
  <si>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</si>
  <si>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</si>
  <si>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</si>
  <si>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</si>
  <si>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</si>
  <si>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</si>
  <si>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</si>
  <si>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</si>
  <si>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</si>
  <si>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</si>
  <si>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</si>
  <si>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</si>
  <si>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</si>
  <si>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</si>
  <si>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</si>
  <si>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</si>
  <si>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</si>
  <si>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</si>
  <si>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</si>
  <si>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</si>
  <si>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</si>
  <si>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</si>
  <si>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</si>
  <si>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</si>
  <si>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</si>
  <si>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</si>
  <si>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</si>
  <si>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</si>
  <si>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</si>
  <si>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</si>
  <si>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</si>
  <si>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</si>
  <si>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</si>
  <si>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</si>
  <si>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</si>
  <si>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</si>
  <si>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</si>
  <si>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</si>
  <si>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</si>
  <si>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</si>
  <si>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</si>
  <si>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</si>
  <si>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</si>
  <si>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</si>
  <si>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</si>
  <si>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</si>
  <si>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</si>
  <si>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</si>
  <si>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</si>
  <si>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</si>
  <si>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</si>
  <si>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</si>
  <si>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</si>
  <si>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</si>
  <si>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</si>
  <si>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</si>
  <si>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</si>
  <si>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</si>
  <si>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</si>
  <si>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</si>
  <si>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</si>
  <si>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</si>
  <si>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</si>
  <si>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</si>
  <si>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</si>
  <si>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</si>
  <si>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</si>
  <si>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</si>
  <si>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</si>
  <si>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</si>
  <si>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</si>
  <si>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</si>
  <si>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</si>
  <si>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</si>
  <si>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</si>
  <si>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</si>
  <si>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</si>
  <si>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</si>
  <si>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</si>
  <si>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</si>
  <si>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</si>
  <si>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</si>
  <si>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</si>
  <si>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</si>
  <si>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</si>
  <si>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</si>
  <si>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</si>
  <si>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</si>
  <si>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</si>
  <si>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</si>
  <si>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</si>
  <si>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</si>
  <si>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</si>
  <si>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</si>
  <si>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</si>
  <si>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</si>
  <si>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</si>
  <si>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</si>
  <si>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</si>
  <si>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</si>
  <si>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</si>
  <si>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</si>
  <si>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</si>
  <si>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</si>
  <si>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</si>
  <si>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</si>
  <si>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</si>
  <si>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</si>
  <si>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</si>
  <si>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</si>
  <si>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</si>
  <si>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</si>
  <si>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</si>
  <si>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</si>
  <si>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</si>
  <si>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</si>
  <si>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</si>
  <si>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</si>
  <si>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</si>
  <si>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</si>
  <si>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</si>
  <si>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</si>
  <si>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</si>
  <si>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</si>
  <si>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</si>
  <si>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</si>
  <si>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</si>
  <si>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</si>
  <si>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</si>
  <si>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</si>
  <si>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</si>
  <si>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</si>
  <si>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</si>
  <si>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</si>
  <si>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</si>
  <si>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</si>
  <si>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</si>
  <si>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</si>
  <si>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</si>
  <si>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</si>
  <si>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</si>
  <si>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</si>
  <si>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</si>
  <si>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</si>
  <si>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</si>
  <si>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</si>
  <si>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</si>
  <si>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</si>
  <si>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</si>
  <si>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</si>
  <si>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</si>
  <si>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</si>
  <si>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</si>
  <si>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</si>
  <si>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</si>
  <si>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</si>
  <si>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</si>
  <si>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</si>
  <si>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</si>
  <si>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</si>
  <si>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</si>
  <si>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</si>
  <si>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</si>
  <si>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</si>
  <si>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</si>
  <si>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</si>
  <si>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</si>
  <si>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</si>
  <si>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</si>
  <si>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</si>
  <si>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</si>
  <si>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</si>
  <si>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</si>
  <si>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</si>
  <si>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</si>
  <si>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</si>
  <si>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</si>
  <si>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</si>
  <si>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</si>
  <si>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</si>
  <si>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</si>
  <si>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</si>
  <si>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</si>
  <si>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</si>
  <si>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</si>
  <si>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</si>
  <si>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</si>
  <si>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</si>
  <si>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</si>
  <si>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</si>
  <si>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</si>
  <si>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</si>
  <si>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</si>
  <si>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</si>
  <si>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</si>
  <si>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</si>
  <si>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</si>
  <si>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</si>
  <si>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</si>
  <si>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</si>
  <si>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</si>
  <si>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</si>
  <si>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</si>
  <si>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</si>
  <si>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</si>
  <si>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</si>
  <si>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</si>
  <si>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</si>
  <si>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</si>
  <si>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</si>
  <si>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</si>
  <si>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</si>
  <si>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</si>
  <si>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</si>
  <si>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</si>
  <si>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</si>
  <si>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</si>
  <si>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</si>
  <si>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</si>
  <si>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</si>
  <si>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</si>
  <si>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</si>
  <si>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</si>
  <si>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</si>
  <si>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</si>
  <si>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</si>
  <si>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</si>
  <si>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</si>
  <si>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</si>
  <si>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</si>
  <si>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</si>
  <si>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</si>
  <si>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</si>
  <si>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</si>
  <si>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</si>
  <si>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</si>
  <si>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</si>
  <si>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</si>
  <si>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</si>
  <si>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</si>
  <si>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</si>
  <si>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</si>
  <si>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</si>
  <si>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</si>
  <si>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</si>
  <si>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</si>
  <si>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</si>
  <si>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</si>
  <si>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</si>
  <si>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</si>
  <si>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</si>
  <si>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</si>
  <si>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</si>
  <si>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</si>
  <si>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</si>
  <si>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</si>
  <si>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</si>
  <si>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</si>
  <si>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</si>
  <si>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</si>
  <si>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</si>
  <si>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</si>
  <si>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</si>
  <si>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</si>
  <si>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</si>
  <si>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</si>
  <si>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</si>
  <si>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</si>
  <si>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</si>
  <si>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</si>
  <si>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</si>
  <si>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</si>
  <si>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</si>
  <si>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</si>
  <si>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</si>
  <si>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</si>
  <si>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</si>
  <si>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</si>
  <si>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</si>
  <si>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</si>
  <si>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</si>
  <si>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</si>
  <si>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</si>
  <si>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</si>
  <si>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</si>
  <si>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</si>
  <si>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</si>
  <si>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</si>
  <si>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</si>
  <si>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</si>
  <si>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</si>
  <si>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</si>
  <si>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</si>
  <si>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</si>
  <si>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</si>
  <si>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</si>
  <si>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</si>
  <si>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</si>
  <si>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</si>
  <si>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</si>
  <si>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</si>
  <si>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</si>
  <si>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</si>
  <si>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</si>
  <si>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</si>
  <si>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</si>
  <si>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</si>
  <si>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</si>
  <si>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</si>
  <si>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</si>
  <si>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</si>
  <si>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</si>
  <si>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</si>
  <si>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</si>
  <si>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</si>
  <si>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</si>
  <si>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</si>
  <si>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</si>
  <si>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</si>
  <si>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</si>
  <si>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</si>
  <si>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</si>
  <si>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</si>
  <si>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</si>
  <si>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</si>
  <si>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</si>
  <si>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</si>
  <si>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</si>
  <si>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</si>
  <si>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</si>
  <si>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</si>
  <si>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</si>
  <si>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</si>
  <si>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</si>
  <si>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</si>
  <si>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</si>
  <si>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</si>
  <si>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</si>
  <si>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</si>
  <si>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</si>
  <si>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</si>
  <si>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</si>
  <si>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</si>
  <si>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</si>
  <si>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</si>
  <si>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</si>
  <si>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</si>
  <si>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</si>
  <si>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</si>
  <si>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</si>
  <si>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</si>
  <si>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</si>
  <si>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</si>
  <si>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</si>
  <si>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</si>
  <si>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</si>
  <si>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</si>
  <si>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</si>
  <si>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</si>
  <si>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</si>
  <si>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</si>
  <si>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</si>
  <si>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</si>
  <si>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</si>
  <si>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</si>
  <si>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</si>
  <si>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</si>
  <si>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</si>
  <si>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</si>
  <si>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</si>
  <si>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</si>
  <si>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</si>
  <si>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</si>
  <si>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</si>
  <si>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</si>
  <si>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</si>
  <si>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</si>
  <si>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</si>
  <si>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</si>
  <si>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</si>
  <si>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</si>
  <si>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</si>
  <si>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</si>
  <si>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</si>
  <si>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</si>
  <si>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</si>
  <si>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</si>
  <si>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</si>
  <si>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</si>
  <si>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</si>
  <si>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</si>
  <si>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</si>
  <si>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</si>
  <si>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</si>
  <si>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</si>
  <si>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</si>
  <si>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</si>
  <si>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</si>
  <si>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</si>
  <si>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</si>
  <si>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</si>
  <si>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</si>
  <si>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</si>
  <si>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</si>
  <si>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</si>
  <si>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</si>
  <si>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</si>
  <si>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</si>
  <si>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</si>
  <si>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</si>
  <si>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</si>
  <si>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</si>
  <si>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</si>
  <si>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</si>
  <si>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</si>
  <si>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</si>
  <si>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</si>
  <si>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</si>
  <si>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</si>
  <si>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</si>
  <si>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</si>
  <si>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</si>
  <si>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</si>
  <si>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</si>
  <si>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</si>
  <si>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</si>
  <si>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</si>
  <si>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</si>
  <si>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</si>
  <si>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</si>
  <si>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</si>
  <si>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</si>
  <si>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</si>
  <si>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</si>
  <si>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</si>
  <si>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</si>
  <si>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</si>
  <si>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</si>
  <si>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</si>
  <si>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</si>
  <si>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</si>
  <si>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</si>
  <si>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</si>
  <si>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</si>
  <si>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</si>
  <si>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</si>
  <si>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</si>
  <si>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</si>
  <si>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</si>
  <si>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</si>
  <si>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</si>
  <si>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</si>
  <si>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</si>
  <si>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</si>
  <si>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</si>
  <si>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</si>
  <si>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</si>
  <si>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</si>
  <si>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</si>
  <si>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</si>
  <si>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</si>
  <si>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</si>
  <si>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</si>
  <si>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</si>
  <si>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</si>
  <si>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</si>
  <si>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</si>
  <si>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</si>
  <si>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</si>
  <si>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</si>
  <si>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</si>
  <si>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</si>
  <si>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</si>
  <si>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</si>
  <si>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</si>
  <si>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</si>
  <si>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</si>
  <si>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</si>
  <si>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</si>
  <si>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</si>
  <si>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</si>
  <si>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</si>
  <si>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</si>
  <si>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</si>
  <si>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</si>
  <si>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</si>
  <si>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</si>
  <si>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</si>
  <si>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</si>
  <si>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</si>
  <si>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</si>
  <si>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</si>
  <si>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</si>
  <si>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</si>
  <si>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</si>
  <si>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</si>
  <si>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</si>
  <si>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</si>
  <si>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</si>
  <si>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</si>
  <si>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</si>
  <si>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</si>
  <si>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</si>
  <si>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</si>
  <si>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</si>
  <si>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</si>
  <si>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</si>
  <si>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</si>
  <si>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</si>
  <si>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</si>
  <si>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</si>
  <si>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</si>
  <si>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</si>
  <si>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</si>
  <si>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</si>
  <si>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</si>
  <si>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</si>
  <si>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</si>
  <si>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</si>
  <si>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</si>
  <si>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</si>
  <si>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</si>
  <si>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</si>
  <si>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</si>
  <si>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</si>
  <si>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</si>
  <si>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</si>
  <si>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</si>
  <si>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</si>
  <si>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</si>
  <si>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</si>
  <si>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</si>
  <si>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</si>
  <si>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</si>
  <si>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</si>
  <si>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</si>
  <si>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</si>
  <si>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</si>
  <si>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</si>
  <si>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</si>
  <si>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</si>
  <si>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</si>
  <si>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</si>
  <si>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</si>
  <si>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</si>
  <si>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</si>
  <si>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</si>
  <si>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</si>
  <si>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</si>
  <si>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</si>
  <si>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</si>
  <si>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</si>
  <si>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</si>
  <si>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</si>
  <si>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</si>
  <si>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</si>
  <si>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</si>
  <si>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</si>
  <si>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</si>
  <si>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</si>
  <si>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</si>
  <si>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</si>
  <si>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</si>
  <si>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</si>
  <si>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</si>
  <si>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</si>
  <si>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</si>
  <si>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</si>
  <si>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</si>
  <si>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</si>
  <si>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</si>
  <si>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</si>
  <si>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</si>
  <si>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</si>
  <si>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</si>
  <si>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</si>
  <si>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</si>
  <si>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</si>
  <si>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</si>
  <si>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</si>
  <si>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</si>
  <si>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</si>
  <si>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</si>
  <si>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</si>
  <si>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</si>
  <si>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</si>
  <si>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</si>
  <si>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</si>
  <si>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</si>
  <si>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</si>
  <si>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</si>
  <si>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</si>
  <si>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</si>
  <si>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</si>
  <si>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</si>
  <si>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</si>
  <si>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</si>
  <si>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</si>
  <si>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</si>
  <si>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</si>
  <si>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</si>
  <si>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</si>
  <si>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</si>
  <si>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</si>
  <si>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</si>
  <si>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</si>
  <si>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</si>
  <si>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</si>
  <si>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</si>
  <si>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</si>
  <si>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</si>
  <si>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</si>
  <si>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</si>
  <si>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</si>
  <si>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</si>
  <si>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</si>
  <si>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</si>
  <si>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</si>
  <si>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</si>
  <si>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</si>
  <si>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</si>
  <si>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</si>
  <si>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</si>
  <si>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</si>
  <si>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</si>
  <si>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</si>
  <si>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</si>
  <si>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</si>
  <si>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</si>
  <si>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</si>
  <si>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</si>
  <si>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</si>
  <si>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</si>
  <si>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</si>
  <si>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</si>
  <si>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</si>
  <si>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</si>
  <si>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</si>
  <si>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</si>
  <si>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</si>
  <si>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</si>
  <si>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</si>
  <si>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</si>
  <si>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</si>
  <si>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</si>
  <si>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</si>
  <si>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</si>
  <si>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</si>
  <si>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</si>
  <si>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</si>
  <si>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</si>
  <si>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</si>
  <si>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</si>
  <si>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</si>
  <si>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</si>
  <si>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</si>
  <si>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</si>
  <si>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</si>
  <si>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</si>
  <si>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</si>
  <si>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</si>
  <si>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</si>
  <si>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</si>
  <si>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</si>
  <si>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</si>
  <si>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</si>
  <si>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</si>
  <si>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</si>
  <si>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</si>
  <si>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</si>
  <si>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</si>
  <si>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</si>
  <si>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</si>
  <si>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</si>
  <si>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</si>
  <si>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</si>
  <si>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</si>
  <si>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</si>
  <si>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</si>
  <si>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</si>
  <si>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</si>
  <si>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</si>
  <si>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</si>
  <si>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</si>
  <si>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</si>
  <si>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</si>
  <si>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</si>
  <si>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</si>
  <si>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</si>
  <si>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</si>
  <si>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</si>
  <si>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</si>
  <si>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</si>
  <si>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</si>
  <si>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</si>
  <si>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</si>
  <si>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</si>
  <si>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</si>
  <si>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</si>
  <si>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</si>
  <si>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</si>
  <si>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</si>
  <si>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</si>
  <si>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</si>
  <si>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</si>
  <si>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</si>
  <si>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</si>
  <si>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</si>
  <si>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</si>
  <si>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</si>
  <si>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</si>
  <si>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</si>
  <si>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</si>
  <si>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</si>
  <si>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</si>
  <si>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</si>
  <si>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</si>
  <si>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</si>
  <si>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</si>
  <si>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</si>
  <si>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</si>
  <si>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</si>
  <si>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</si>
  <si>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</si>
  <si>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</si>
  <si>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</si>
  <si>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</si>
  <si>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</si>
  <si>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</si>
  <si>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</si>
  <si>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</si>
  <si>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</si>
  <si>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</si>
  <si>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</si>
  <si>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</si>
  <si>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</si>
  <si>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</si>
  <si>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</si>
  <si>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</si>
  <si>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</si>
  <si>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</si>
  <si>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</si>
  <si>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</si>
  <si>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</si>
  <si>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</si>
  <si>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</si>
  <si>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</si>
  <si>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</si>
  <si>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</si>
  <si>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</si>
  <si>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</si>
  <si>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</si>
  <si>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</si>
  <si>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</si>
  <si>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</si>
  <si>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</si>
  <si>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</si>
  <si>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</si>
  <si>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</si>
  <si>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</si>
  <si>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</si>
  <si>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</si>
  <si>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</si>
  <si>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</si>
  <si>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</si>
  <si>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</si>
  <si>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</si>
  <si>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</si>
  <si>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</si>
  <si>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</si>
  <si>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</si>
  <si>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</si>
  <si>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</si>
  <si>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</si>
  <si>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</si>
  <si>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</si>
  <si>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</si>
  <si>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</si>
  <si>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</si>
  <si>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</si>
  <si>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</si>
  <si>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</si>
  <si>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</si>
  <si>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</si>
  <si>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</si>
  <si>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</si>
  <si>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</si>
  <si>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</si>
  <si>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</si>
  <si>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</si>
  <si>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</si>
  <si>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</si>
  <si>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</si>
  <si>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</si>
  <si>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</si>
  <si>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</si>
  <si>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</si>
  <si>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</si>
  <si>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</si>
  <si>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</si>
  <si>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</si>
  <si>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</si>
  <si>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</si>
  <si>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</si>
  <si>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</si>
  <si>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</si>
  <si>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</si>
  <si>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</si>
  <si>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</si>
  <si>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</si>
  <si>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</si>
  <si>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</si>
  <si>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</si>
  <si>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</si>
  <si>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</si>
  <si>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</si>
  <si>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</si>
  <si>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</si>
  <si>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</si>
  <si>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</si>
  <si>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</si>
  <si>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</si>
  <si>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</si>
  <si>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</si>
  <si>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</si>
  <si>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</si>
  <si>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</si>
  <si>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</si>
  <si>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</si>
  <si>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</si>
  <si>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</si>
  <si>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</si>
  <si>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</si>
  <si>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</si>
  <si>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</si>
  <si>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</si>
  <si>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</si>
  <si>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</si>
  <si>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</si>
  <si>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</si>
  <si>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</si>
  <si>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</si>
  <si>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</si>
  <si>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</si>
  <si>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</si>
  <si>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</si>
  <si>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</si>
  <si>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</si>
  <si>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</si>
  <si>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</si>
  <si>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</si>
  <si>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</si>
  <si>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</si>
  <si>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</si>
  <si>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</si>
  <si>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</si>
  <si>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</si>
  <si>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</si>
  <si>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</si>
  <si>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</si>
  <si>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</si>
  <si>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</si>
  <si>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</si>
  <si>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</si>
  <si>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</si>
  <si>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</si>
  <si>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</si>
  <si>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</si>
  <si>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</si>
  <si>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</si>
  <si>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</si>
  <si>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</si>
  <si>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</si>
  <si>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</si>
  <si>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</si>
  <si>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</si>
  <si>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</si>
  <si>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</si>
  <si>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</si>
  <si>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</si>
  <si>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</si>
  <si>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</si>
  <si>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</si>
  <si>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</si>
  <si>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</si>
  <si>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</si>
  <si>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</si>
  <si>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</si>
  <si>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</si>
  <si>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</si>
  <si>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</si>
  <si>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</si>
  <si>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</si>
  <si>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</si>
  <si>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</si>
  <si>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</si>
  <si>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</si>
  <si>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</si>
  <si>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</si>
  <si>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</si>
  <si>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</si>
  <si>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</si>
  <si>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</si>
  <si>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</si>
  <si>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</si>
  <si>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</si>
  <si>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</si>
  <si>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</si>
  <si>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</si>
  <si>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</si>
  <si>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</si>
  <si>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</si>
  <si>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</si>
  <si>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</si>
  <si>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</si>
  <si>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</si>
  <si>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</si>
  <si>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</si>
  <si>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</si>
  <si>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</si>
  <si>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</si>
  <si>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</si>
  <si>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</si>
  <si>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</si>
  <si>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</si>
  <si>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</si>
  <si>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</si>
  <si>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</si>
  <si>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</si>
  <si>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</si>
  <si>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</si>
  <si>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</si>
  <si>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</si>
  <si>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</si>
  <si>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</si>
  <si>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</si>
  <si>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</si>
  <si>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</si>
  <si>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</si>
  <si>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</si>
  <si>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</si>
  <si>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</si>
  <si>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</si>
  <si>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</si>
  <si>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</si>
  <si>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</si>
  <si>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</si>
  <si>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</si>
  <si>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</si>
  <si>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</si>
  <si>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</si>
  <si>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</si>
  <si>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</si>
  <si>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</si>
  <si>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</si>
  <si>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</si>
  <si>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</si>
  <si>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</si>
  <si>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</si>
  <si>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</si>
  <si>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</si>
  <si>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</si>
  <si>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</si>
  <si>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</si>
  <si>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</si>
  <si>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</si>
  <si>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</si>
  <si>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</si>
  <si>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</si>
  <si>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</si>
  <si>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</si>
  <si>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</si>
  <si>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</si>
  <si>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</si>
  <si>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</si>
  <si>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</si>
  <si>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</si>
  <si>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</si>
  <si>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</si>
  <si>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</si>
  <si>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</si>
  <si>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</si>
  <si>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</si>
  <si>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</si>
  <si>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</si>
  <si>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</si>
  <si>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</si>
  <si>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</si>
  <si>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</si>
  <si>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</si>
  <si>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</si>
  <si>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</si>
  <si>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</si>
  <si>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</si>
  <si>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</si>
  <si>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</si>
  <si>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</si>
  <si>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</si>
  <si>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</si>
  <si>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</si>
  <si>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</si>
  <si>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</si>
  <si>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</si>
  <si>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</si>
  <si>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</si>
  <si>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</si>
  <si>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</si>
  <si>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</si>
  <si>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</si>
  <si>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</si>
  <si>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</si>
  <si>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</si>
  <si>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</si>
  <si>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</si>
  <si>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</si>
  <si>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</si>
  <si>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</si>
  <si>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</si>
  <si>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</si>
  <si>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</si>
  <si>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</si>
  <si>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</si>
  <si>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</si>
  <si>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</si>
  <si>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</si>
  <si>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</si>
  <si>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</si>
  <si>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</si>
  <si>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</si>
  <si>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</si>
  <si>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</si>
  <si>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</si>
  <si>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</si>
  <si>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</si>
  <si>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</si>
  <si>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</si>
  <si>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</si>
  <si>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</si>
  <si>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</si>
  <si>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</si>
  <si>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</si>
  <si>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</si>
  <si>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</si>
  <si>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</si>
  <si>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</si>
  <si>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</si>
  <si>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</si>
  <si>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</si>
  <si>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</si>
  <si>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</si>
  <si>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</si>
  <si>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</si>
  <si>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</si>
  <si>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</si>
  <si>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</si>
  <si>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</si>
  <si>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</si>
  <si>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</si>
  <si>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</si>
  <si>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</si>
  <si>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</si>
  <si>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</si>
  <si>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</si>
  <si>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</si>
  <si>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</si>
  <si>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</si>
  <si>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</si>
  <si>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</si>
  <si>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</si>
  <si>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</si>
  <si>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</si>
  <si>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</si>
  <si>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</si>
  <si>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</si>
  <si>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</si>
  <si>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</si>
  <si>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</si>
  <si>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</si>
  <si>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</si>
  <si>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</si>
  <si>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</si>
  <si>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</si>
  <si>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</si>
  <si>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</si>
  <si>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</si>
  <si>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</si>
  <si>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</si>
  <si>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</si>
  <si>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</si>
  <si>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</si>
  <si>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</si>
  <si>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</si>
  <si>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</si>
  <si>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</si>
  <si>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</si>
  <si>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</si>
  <si>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</si>
  <si>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</si>
  <si>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</si>
  <si>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</si>
  <si>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</si>
  <si>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</si>
  <si>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</si>
  <si>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</si>
  <si>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</si>
  <si>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</si>
  <si>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</si>
  <si>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</si>
  <si>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</si>
  <si>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</si>
  <si>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</si>
  <si>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</si>
  <si>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</si>
  <si>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</si>
  <si>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</si>
  <si>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</si>
  <si>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</si>
  <si>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</si>
  <si>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</si>
  <si>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</si>
  <si>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</si>
  <si>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</si>
  <si>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</si>
  <si>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</si>
  <si>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</si>
  <si>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</si>
  <si>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</si>
  <si>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</si>
  <si>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</si>
  <si>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</si>
  <si>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</si>
  <si>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</si>
  <si>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</si>
  <si>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</si>
  <si>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</si>
  <si>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</si>
  <si>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</si>
  <si>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</si>
  <si>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</si>
  <si>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</si>
  <si>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</si>
  <si>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</si>
  <si>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</si>
  <si>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</si>
  <si>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</si>
  <si>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</si>
  <si>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</si>
  <si>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</si>
  <si>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</si>
  <si>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</si>
  <si>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</si>
  <si>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</si>
  <si>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</si>
  <si>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</si>
  <si>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</si>
  <si>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</si>
  <si>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</si>
  <si>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</si>
  <si>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</si>
  <si>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</si>
  <si>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</si>
  <si>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</si>
  <si>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</si>
  <si>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</si>
  <si>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</si>
  <si>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</si>
  <si>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</si>
  <si>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</si>
  <si>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</si>
  <si>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</si>
  <si>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</si>
  <si>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</si>
  <si>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</si>
  <si>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</si>
  <si>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</si>
  <si>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</si>
  <si>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</si>
  <si>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</si>
  <si>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</si>
  <si>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</si>
  <si>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</si>
  <si>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</si>
  <si>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</si>
  <si>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</si>
  <si>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</si>
  <si>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</si>
  <si>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</si>
  <si>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</si>
  <si>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</si>
  <si>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</si>
  <si>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</si>
  <si>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</si>
  <si>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</si>
  <si>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</si>
  <si>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</si>
  <si>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</si>
  <si>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</si>
  <si>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</si>
  <si>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</si>
  <si>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</si>
  <si>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</si>
  <si>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</si>
  <si>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</si>
  <si>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</si>
  <si>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</si>
  <si>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</si>
  <si>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</si>
  <si>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</si>
  <si>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</si>
  <si>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</si>
  <si>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</si>
  <si>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</si>
  <si>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</si>
  <si>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</si>
  <si>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</si>
  <si>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</si>
  <si>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</si>
  <si>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</si>
  <si>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</si>
  <si>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</si>
  <si>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</si>
  <si>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</si>
  <si>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</si>
  <si>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</si>
  <si>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</si>
  <si>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</si>
  <si>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</si>
  <si>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</si>
  <si>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</si>
  <si>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</si>
  <si>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</si>
  <si>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</si>
  <si>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</si>
  <si>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</si>
  <si>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</si>
  <si>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</si>
  <si>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</si>
  <si>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</si>
  <si>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</si>
  <si>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</si>
  <si>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</si>
  <si>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</si>
  <si>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</si>
  <si>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</si>
  <si>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</si>
  <si>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</si>
  <si>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</si>
  <si>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</si>
  <si>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</si>
  <si>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</si>
  <si>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</si>
  <si>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</si>
  <si>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</si>
  <si>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</si>
  <si>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</si>
  <si>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</si>
  <si>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</si>
  <si>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</si>
  <si>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</si>
  <si>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</si>
  <si>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</si>
  <si>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</si>
  <si>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</si>
  <si>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</si>
  <si>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</si>
  <si>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</si>
  <si>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</si>
  <si>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</si>
  <si>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</si>
  <si>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</si>
  <si>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</si>
  <si>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</si>
  <si>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</si>
  <si>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</si>
  <si>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</si>
  <si>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</si>
  <si>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</si>
  <si>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</si>
  <si>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</si>
  <si>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</si>
  <si>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</si>
  <si>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</si>
  <si>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</si>
  <si>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</si>
  <si>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</si>
  <si>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</si>
  <si>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</si>
  <si>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</si>
  <si>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</si>
  <si>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</si>
  <si>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</si>
  <si>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</si>
  <si>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</si>
  <si>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</si>
  <si>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</si>
  <si>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</si>
  <si>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</si>
  <si>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</si>
  <si>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</si>
  <si>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</si>
  <si>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</si>
  <si>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</si>
  <si>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</si>
  <si>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</si>
  <si>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</si>
  <si>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</si>
  <si>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</si>
  <si>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</si>
  <si>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</si>
  <si>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</si>
  <si>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</si>
  <si>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</si>
  <si>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</si>
  <si>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</si>
  <si>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</si>
  <si>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</si>
  <si>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</si>
  <si>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</si>
  <si>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</si>
  <si>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</si>
  <si>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</si>
  <si>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</si>
  <si>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</si>
  <si>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</si>
  <si>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</si>
  <si>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</si>
  <si>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</si>
  <si>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</si>
  <si>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</si>
  <si>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</si>
  <si>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</si>
  <si>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</si>
  <si>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</si>
  <si>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</si>
  <si>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</si>
  <si>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</si>
  <si>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</si>
  <si>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</si>
  <si>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</si>
  <si>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</si>
  <si>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</si>
  <si>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</si>
  <si>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</si>
  <si>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</si>
  <si>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</si>
  <si>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</si>
  <si>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</si>
  <si>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</si>
  <si>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</si>
  <si>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</si>
  <si>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</si>
  <si>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</si>
  <si>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</si>
  <si>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</si>
  <si>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</si>
  <si>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</si>
  <si>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</si>
  <si>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</si>
  <si>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</si>
  <si>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</si>
  <si>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</si>
  <si>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</si>
  <si>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</si>
  <si>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</si>
  <si>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</si>
  <si>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</si>
  <si>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</si>
  <si>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</si>
  <si>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</si>
  <si>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</si>
  <si>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</si>
  <si>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</si>
  <si>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</si>
  <si>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</si>
  <si>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</si>
  <si>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</si>
  <si>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</si>
  <si>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</si>
  <si>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</si>
  <si>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</si>
  <si>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</si>
  <si>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</si>
  <si>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</si>
  <si>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</si>
  <si>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</si>
  <si>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</si>
  <si>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</si>
  <si>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</si>
  <si>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</si>
  <si>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</si>
  <si>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</si>
  <si>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</si>
  <si>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</si>
  <si>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</si>
  <si>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</si>
  <si>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</si>
  <si>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</si>
  <si>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</si>
  <si>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</si>
  <si>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</si>
  <si>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</si>
  <si>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</si>
  <si>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</si>
  <si>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</si>
  <si>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</si>
  <si>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</si>
  <si>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</si>
  <si>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</si>
  <si>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</si>
  <si>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</si>
  <si>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</si>
  <si>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</si>
  <si>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</si>
  <si>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</si>
  <si>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</si>
  <si>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</si>
  <si>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</si>
  <si>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</si>
  <si>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</si>
  <si>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</si>
  <si>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</si>
  <si>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</si>
  <si>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</si>
  <si>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</si>
  <si>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</si>
  <si>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</si>
  <si>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</si>
  <si>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</si>
  <si>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</si>
  <si>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</si>
  <si>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</si>
  <si>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</si>
  <si>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</si>
  <si>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</si>
  <si>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</si>
  <si>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</si>
  <si>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</si>
  <si>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</si>
  <si>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</si>
  <si>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</si>
  <si>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</si>
  <si>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</si>
  <si>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</si>
  <si>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</si>
  <si>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</si>
  <si>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</si>
  <si>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</si>
  <si>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</si>
  <si>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</si>
  <si>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</si>
  <si>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</si>
  <si>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</si>
  <si>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</si>
  <si>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</si>
  <si>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</si>
  <si>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</si>
  <si>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</si>
  <si>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</si>
  <si>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</si>
  <si>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</si>
  <si>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</si>
  <si>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</si>
  <si>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</si>
  <si>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</si>
  <si>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</si>
  <si>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</si>
  <si>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</si>
  <si>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</si>
  <si>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</si>
  <si>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</si>
  <si>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</si>
  <si>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</si>
  <si>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</si>
  <si>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</si>
  <si>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</si>
  <si>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</si>
  <si>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</si>
  <si>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</si>
  <si>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</si>
  <si>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</si>
  <si>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</si>
  <si>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</si>
  <si>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</si>
  <si>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</si>
  <si>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</si>
  <si>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</si>
  <si>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</si>
  <si>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</si>
  <si>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</si>
  <si>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</si>
  <si>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</si>
  <si>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</si>
  <si>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</si>
  <si>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</si>
  <si>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</si>
  <si>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</si>
  <si>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</si>
  <si>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</si>
  <si>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</si>
  <si>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</si>
  <si>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</si>
  <si>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</si>
  <si>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</si>
  <si>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</si>
  <si>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</si>
  <si>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</si>
  <si>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</si>
  <si>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</si>
  <si>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</si>
  <si>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</si>
  <si>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</si>
  <si>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</si>
  <si>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</si>
  <si>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</si>
  <si>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</si>
  <si>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</si>
  <si>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</si>
  <si>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</si>
  <si>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</si>
  <si>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</si>
  <si>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</si>
  <si>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</si>
  <si>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</si>
  <si>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</si>
  <si>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</si>
  <si>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</si>
  <si>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</si>
  <si>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</si>
  <si>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</si>
  <si>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</si>
  <si>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</si>
  <si>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</si>
  <si>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</si>
  <si>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</si>
  <si>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</si>
  <si>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</si>
  <si>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</si>
  <si>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</si>
  <si>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</si>
  <si>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</si>
  <si>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</si>
  <si>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</si>
  <si>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</si>
  <si>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</si>
  <si>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</si>
  <si>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</si>
  <si>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</si>
  <si>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</si>
  <si>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</si>
  <si>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</si>
  <si>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</si>
  <si>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</si>
  <si>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</si>
  <si>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</si>
  <si>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</si>
  <si>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</si>
  <si>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</si>
  <si>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</si>
  <si>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</si>
  <si>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</si>
  <si>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</si>
  <si>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</si>
  <si>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</si>
  <si>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</si>
  <si>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</si>
  <si>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</si>
  <si>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</si>
  <si>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</si>
  <si>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</si>
  <si>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</si>
  <si>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</si>
  <si>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</si>
  <si>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</si>
  <si>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</si>
  <si>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</si>
  <si>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</si>
  <si>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</si>
  <si>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</si>
  <si>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</si>
  <si>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</si>
  <si>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</si>
  <si>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</si>
  <si>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</si>
  <si>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</si>
  <si>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</si>
  <si>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</si>
  <si>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</si>
  <si>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</si>
  <si>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</si>
  <si>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</si>
  <si>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</si>
  <si>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</si>
  <si>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</si>
  <si>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</si>
  <si>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</si>
  <si>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</si>
  <si>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</si>
  <si>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</si>
  <si>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</si>
  <si>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</si>
  <si>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</si>
  <si>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</si>
  <si>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</si>
  <si>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</si>
  <si>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</si>
  <si>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</si>
  <si>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</si>
  <si>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</si>
  <si>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</si>
  <si>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</si>
  <si>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</si>
  <si>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</si>
  <si>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</si>
  <si>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</si>
  <si>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</si>
  <si>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</si>
  <si>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</si>
  <si>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</si>
  <si>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</si>
  <si>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</si>
  <si>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</si>
  <si>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</si>
  <si>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</si>
  <si>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</si>
  <si>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</si>
  <si>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</si>
  <si>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</si>
  <si>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</si>
  <si>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</si>
  <si>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</si>
  <si>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</si>
  <si>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</si>
  <si>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</si>
  <si>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</si>
  <si>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</si>
  <si>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</si>
  <si>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</si>
  <si>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</si>
  <si>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</si>
  <si>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</si>
  <si>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</si>
  <si>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</si>
  <si>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</si>
  <si>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</si>
  <si>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</si>
  <si>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</si>
  <si>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</si>
  <si>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</si>
  <si>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</si>
  <si>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</si>
  <si>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</si>
  <si>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</si>
  <si>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</si>
  <si>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</si>
  <si>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</si>
  <si>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</si>
  <si>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</si>
  <si>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</si>
  <si>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</si>
  <si>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</si>
  <si>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</si>
  <si>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</si>
  <si>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</si>
  <si>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</si>
  <si>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</si>
  <si>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</si>
  <si>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</si>
  <si>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</si>
  <si>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</si>
  <si>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</si>
  <si>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</si>
  <si>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</si>
  <si>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</si>
  <si>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</si>
  <si>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</si>
  <si>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</si>
  <si>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</si>
  <si>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</si>
  <si>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</si>
  <si>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</si>
  <si>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</si>
  <si>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</si>
  <si>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</si>
  <si>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</si>
  <si>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</si>
  <si>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</si>
  <si>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</si>
  <si>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</si>
  <si>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</si>
  <si>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</si>
  <si>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</si>
  <si>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</si>
  <si>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</si>
  <si>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</si>
  <si>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</si>
  <si>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</si>
  <si>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</si>
  <si>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</si>
  <si>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</si>
  <si>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</si>
  <si>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</si>
  <si>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</si>
  <si>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</si>
  <si>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</si>
  <si>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</si>
  <si>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</si>
  <si>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</si>
  <si>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</si>
  <si>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</si>
  <si>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</si>
  <si>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</si>
  <si>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</si>
  <si>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</si>
  <si>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</si>
  <si>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</si>
  <si>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</si>
  <si>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</si>
  <si>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</si>
  <si>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</si>
  <si>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</si>
  <si>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</si>
  <si>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</si>
  <si>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</si>
  <si>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</si>
  <si>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</si>
  <si>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</si>
  <si>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</si>
  <si>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</si>
  <si>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</si>
  <si>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</si>
  <si>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</si>
  <si>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</si>
  <si>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</si>
  <si>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</si>
  <si>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</si>
  <si>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</si>
  <si>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</si>
  <si>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</si>
  <si>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</si>
  <si>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</si>
  <si>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</si>
  <si>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</si>
  <si>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</si>
  <si>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</si>
  <si>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</si>
  <si>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</si>
  <si>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</si>
  <si>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</si>
  <si>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</si>
  <si>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</si>
  <si>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</si>
  <si>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</si>
  <si>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</si>
  <si>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</si>
  <si>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</si>
  <si>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</si>
  <si>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</si>
  <si>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</si>
  <si>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</si>
  <si>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</si>
  <si>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</si>
  <si>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</si>
  <si>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</si>
  <si>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</si>
  <si>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</si>
  <si>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</si>
  <si>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</si>
  <si>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</si>
  <si>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</si>
  <si>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</si>
  <si>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</si>
  <si>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</si>
  <si>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</si>
  <si>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</si>
  <si>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</si>
  <si>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</si>
  <si>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</si>
  <si>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</si>
  <si>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</si>
  <si>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</si>
  <si>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</si>
  <si>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</si>
  <si>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</si>
  <si>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</si>
  <si>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</si>
  <si>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</si>
  <si>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</si>
  <si>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</si>
  <si>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</si>
  <si>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</si>
  <si>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</si>
  <si>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</si>
  <si>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</si>
  <si>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</si>
  <si>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</si>
  <si>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</si>
  <si>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</si>
  <si>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</si>
  <si>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</si>
  <si>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</si>
  <si>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</si>
  <si>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</si>
  <si>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</si>
  <si>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</si>
  <si>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</si>
  <si>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</si>
  <si>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</si>
  <si>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</si>
  <si>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</si>
  <si>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</si>
  <si>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</si>
  <si>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</si>
  <si>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</si>
  <si>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</si>
  <si>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</si>
  <si>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</si>
  <si>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</si>
  <si>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</si>
  <si>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</si>
  <si>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</si>
  <si>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</si>
  <si>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</si>
  <si>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</si>
  <si>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</si>
  <si>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</si>
  <si>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</si>
  <si>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</si>
  <si>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</si>
  <si>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</si>
  <si>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</si>
  <si>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</si>
  <si>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</si>
  <si>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</si>
  <si>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</si>
  <si>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</si>
  <si>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</si>
  <si>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</si>
  <si>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</si>
  <si>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</si>
  <si>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</si>
  <si>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</si>
  <si>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</si>
  <si>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</si>
  <si>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</si>
  <si>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</si>
  <si>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</si>
  <si>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</si>
  <si>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</si>
  <si>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</si>
  <si>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</si>
  <si>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</si>
  <si>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</si>
  <si>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</si>
  <si>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</si>
  <si>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</si>
  <si>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</si>
  <si>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</si>
  <si>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</si>
  <si>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</si>
  <si>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</si>
  <si>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</si>
  <si>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</si>
  <si>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</si>
  <si>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</si>
  <si>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</si>
  <si>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</si>
  <si>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</si>
  <si>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</si>
  <si>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</si>
  <si>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</si>
  <si>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</si>
  <si>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</si>
  <si>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</si>
  <si>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</si>
  <si>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</si>
  <si>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</si>
  <si>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</si>
  <si>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</si>
  <si>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</si>
  <si>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</si>
  <si>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</si>
  <si>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</si>
  <si>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</si>
  <si>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</si>
  <si>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</si>
  <si>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</si>
  <si>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</si>
  <si>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</si>
  <si>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</si>
  <si>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</si>
  <si>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</si>
  <si>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</si>
  <si>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</si>
  <si>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</si>
  <si>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</si>
  <si>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</si>
  <si>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</si>
  <si>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</si>
  <si>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</si>
  <si>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</si>
  <si>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</si>
  <si>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</si>
  <si>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</si>
  <si>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</si>
  <si>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</si>
  <si>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</si>
  <si>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</si>
  <si>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</si>
  <si>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</si>
  <si>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</si>
  <si>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</si>
  <si>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</si>
  <si>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</si>
  <si>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</si>
  <si>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</si>
  <si>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</si>
  <si>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</si>
  <si>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</si>
  <si>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</si>
  <si>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</si>
  <si>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</si>
  <si>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</si>
  <si>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</si>
  <si>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</si>
  <si>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</si>
  <si>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</si>
  <si>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</si>
  <si>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</si>
  <si>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</si>
  <si>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</si>
  <si>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</si>
  <si>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</si>
  <si>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</si>
  <si>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</si>
  <si>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</si>
  <si>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</si>
  <si>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</si>
  <si>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</si>
  <si>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</si>
  <si>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</si>
  <si>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</si>
  <si>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</si>
  <si>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</si>
  <si>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</si>
  <si>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</si>
  <si>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</si>
  <si>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</si>
  <si>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</si>
  <si>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</si>
  <si>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</si>
  <si>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</si>
  <si>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</si>
  <si>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</si>
  <si>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</si>
  <si>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</si>
  <si>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</si>
  <si>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</si>
  <si>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</si>
  <si>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</si>
  <si>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</si>
  <si>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</si>
  <si>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</si>
  <si>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</si>
  <si>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</si>
  <si>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</si>
  <si>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</si>
  <si>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</si>
  <si>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</si>
  <si>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</si>
  <si>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</si>
  <si>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</si>
  <si>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</si>
  <si>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</si>
  <si>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</si>
  <si>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</si>
  <si>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</si>
  <si>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</si>
  <si>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</si>
  <si>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</si>
  <si>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</si>
  <si>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</si>
  <si>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</si>
  <si>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</si>
  <si>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</si>
  <si>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</si>
  <si>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</si>
  <si>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</si>
  <si>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</si>
  <si>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</si>
  <si>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</si>
  <si>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</si>
  <si>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</si>
  <si>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</si>
  <si>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</si>
  <si>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</si>
  <si>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</si>
  <si>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</si>
  <si>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</si>
  <si>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</si>
  <si>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</si>
  <si>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</si>
  <si>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</si>
  <si>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</si>
  <si>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</si>
  <si>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</si>
  <si>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</si>
  <si>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</si>
  <si>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</si>
  <si>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</si>
  <si>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</si>
  <si>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</si>
  <si>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</si>
  <si>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</si>
  <si>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</si>
  <si>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</si>
  <si>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</si>
  <si>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</si>
  <si>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</si>
  <si>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</si>
  <si>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</si>
  <si>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</si>
  <si>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</si>
  <si>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</si>
  <si>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</si>
  <si>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</si>
  <si>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</si>
  <si>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</si>
  <si>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</si>
  <si>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</si>
  <si>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</si>
  <si>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</si>
  <si>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</si>
  <si>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</si>
  <si>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</si>
  <si>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</si>
  <si>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</si>
  <si>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</si>
  <si>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</si>
  <si>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</si>
  <si>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</si>
  <si>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</si>
  <si>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</si>
  <si>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</si>
  <si>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</si>
  <si>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</si>
  <si>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</si>
  <si>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</si>
  <si>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</si>
  <si>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</si>
  <si>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</si>
  <si>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</si>
  <si>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</si>
  <si>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</si>
  <si>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</si>
  <si>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</si>
  <si>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</si>
  <si>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</si>
  <si>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</si>
  <si>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</si>
  <si>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</si>
  <si>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</si>
  <si>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</si>
  <si>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</si>
  <si>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</si>
  <si>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</si>
  <si>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</si>
  <si>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</si>
  <si>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</si>
  <si>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</si>
  <si>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</si>
  <si>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</si>
  <si>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</si>
  <si>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</si>
  <si>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</si>
  <si>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</si>
  <si>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</si>
  <si>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</si>
  <si>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</si>
  <si>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</si>
  <si>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</si>
  <si>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</si>
  <si>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</si>
  <si>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</si>
  <si>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</si>
  <si>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</si>
  <si>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</si>
  <si>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</si>
  <si>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</si>
  <si>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</si>
  <si>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</si>
  <si>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</si>
  <si>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</si>
  <si>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</si>
  <si>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</si>
  <si>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</si>
  <si>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</si>
  <si>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</si>
  <si>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</si>
  <si>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</si>
  <si>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</si>
  <si>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</si>
  <si>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</si>
  <si>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</si>
  <si>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</si>
  <si>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</si>
  <si>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</si>
  <si>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</si>
  <si>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</si>
  <si>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</si>
  <si>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</si>
  <si>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</si>
  <si>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</si>
  <si>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</si>
  <si>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</si>
  <si>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</si>
  <si>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</si>
  <si>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</si>
  <si>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</si>
  <si>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</si>
  <si>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</si>
  <si>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</si>
  <si>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</si>
  <si>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</si>
  <si>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</si>
  <si>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</si>
  <si>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</si>
  <si>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</si>
  <si>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</si>
  <si>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</si>
  <si>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</si>
  <si>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</si>
  <si>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</si>
  <si>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</si>
  <si>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</si>
  <si>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</si>
  <si>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</si>
  <si>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</si>
  <si>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</si>
  <si>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</si>
  <si>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</si>
  <si>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</si>
  <si>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</si>
  <si>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</si>
  <si>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</si>
  <si>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</si>
  <si>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</si>
  <si>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</si>
  <si>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</si>
  <si>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</si>
  <si>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</si>
  <si>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</si>
  <si>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</si>
  <si>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</si>
  <si>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</si>
  <si>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</si>
  <si>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</si>
  <si>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</si>
  <si>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</si>
  <si>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</si>
  <si>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</si>
  <si>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</si>
  <si>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</si>
  <si>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</si>
  <si>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</si>
  <si>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</si>
  <si>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</si>
  <si>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</si>
  <si>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</si>
  <si>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</si>
  <si>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</si>
  <si>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</si>
  <si>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</si>
  <si>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</si>
  <si>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</si>
  <si>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</si>
  <si>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</si>
  <si>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</si>
  <si>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</si>
  <si>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</si>
  <si>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</si>
  <si>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</si>
  <si>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</si>
  <si>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</si>
  <si>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</si>
  <si>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</si>
  <si>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</si>
  <si>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</si>
  <si>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</si>
  <si>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</si>
  <si>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</si>
  <si>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</si>
  <si>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</si>
  <si>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</si>
  <si>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</si>
  <si>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</si>
  <si>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</si>
  <si>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</si>
  <si>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</si>
  <si>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</si>
  <si>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</si>
  <si>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</si>
  <si>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</si>
  <si>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</si>
  <si>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</si>
  <si>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</si>
  <si>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</si>
  <si>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</si>
  <si>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</si>
  <si>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</si>
  <si>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</si>
  <si>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</si>
  <si>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</si>
  <si>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</si>
  <si>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</si>
  <si>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</si>
  <si>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</si>
  <si>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</si>
  <si>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</si>
  <si>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</si>
  <si>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</si>
  <si>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</si>
  <si>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</si>
  <si>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</si>
  <si>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</si>
  <si>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</si>
  <si>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</si>
  <si>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</si>
  <si>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</si>
  <si>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</si>
  <si>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</si>
  <si>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</si>
  <si>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</si>
  <si>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</si>
  <si>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</si>
  <si>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</si>
  <si>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</si>
  <si>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</si>
  <si>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</si>
  <si>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</si>
  <si>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</si>
  <si>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</si>
  <si>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</si>
  <si>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</si>
  <si>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</si>
  <si>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</si>
  <si>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</si>
  <si>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</si>
  <si>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</si>
  <si>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</si>
  <si>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</si>
  <si>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</si>
  <si>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</si>
  <si>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</si>
  <si>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</si>
  <si>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</si>
  <si>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</si>
  <si>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</si>
  <si>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</si>
  <si>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</si>
  <si>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</si>
  <si>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</si>
  <si>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</si>
  <si>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</si>
  <si>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</si>
  <si>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</si>
  <si>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</si>
  <si>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</si>
  <si>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</si>
  <si>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</si>
  <si>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</si>
  <si>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</si>
  <si>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</si>
  <si>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</si>
  <si>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</si>
  <si>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</si>
  <si>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</si>
  <si>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</si>
  <si>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</si>
  <si>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</si>
  <si>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</si>
  <si>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</si>
  <si>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</si>
  <si>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</si>
  <si>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</si>
  <si>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</si>
  <si>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</si>
  <si>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</si>
  <si>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</si>
  <si>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</si>
  <si>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</si>
  <si>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</si>
  <si>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</si>
  <si>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</si>
  <si>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</si>
  <si>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</si>
  <si>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</si>
  <si>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</si>
  <si>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</si>
  <si>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</si>
  <si>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</si>
  <si>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</si>
  <si>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</si>
  <si>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</si>
  <si>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</si>
  <si>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</si>
  <si>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</si>
  <si>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</si>
  <si>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</si>
  <si>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</si>
  <si>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</si>
  <si>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</si>
  <si>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</si>
  <si>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</si>
  <si>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</si>
  <si>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</si>
  <si>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</si>
  <si>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</si>
  <si>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</si>
  <si>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</si>
  <si>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</si>
  <si>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</si>
  <si>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</si>
  <si>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</si>
  <si>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</si>
  <si>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</si>
  <si>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</si>
  <si>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</si>
  <si>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</si>
  <si>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</si>
  <si>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</si>
  <si>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</si>
  <si>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</si>
  <si>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</si>
  <si>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</si>
  <si>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</si>
  <si>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</si>
  <si>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</si>
  <si>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</si>
  <si>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</si>
  <si>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</si>
  <si>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</si>
  <si>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</si>
  <si>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</si>
  <si>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</si>
  <si>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</si>
  <si>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</si>
  <si>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</si>
  <si>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</si>
  <si>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</si>
  <si>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</si>
  <si>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</si>
  <si>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</si>
  <si>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</si>
  <si>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</si>
  <si>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</si>
  <si>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</si>
  <si>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</si>
  <si>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</si>
  <si>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</si>
  <si>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</si>
  <si>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</si>
  <si>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</si>
  <si>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</si>
  <si>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</si>
  <si>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</si>
  <si>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</si>
  <si>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</si>
  <si>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</si>
  <si>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</si>
  <si>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</si>
  <si>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</si>
  <si>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</si>
  <si>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</si>
  <si>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</si>
  <si>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</si>
  <si>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</si>
  <si>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</si>
  <si>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</si>
  <si>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</si>
  <si>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</si>
  <si>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</si>
  <si>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</si>
  <si>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</si>
  <si>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</si>
  <si>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</si>
  <si>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</si>
  <si>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</si>
  <si>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</si>
  <si>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</si>
  <si>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</si>
  <si>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</si>
  <si>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</si>
  <si>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</si>
  <si>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</si>
  <si>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</si>
  <si>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</si>
  <si>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</si>
  <si>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</si>
  <si>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</si>
  <si>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</si>
  <si>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</si>
  <si>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</si>
  <si>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</si>
  <si>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</si>
  <si>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</si>
  <si>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</si>
  <si>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</si>
  <si>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</si>
  <si>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</si>
  <si>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</si>
  <si>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</si>
  <si>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</si>
  <si>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</si>
  <si>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</si>
  <si>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</si>
  <si>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</si>
  <si>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</si>
  <si>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</si>
  <si>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</si>
  <si>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</si>
  <si>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</si>
  <si>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</si>
  <si>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</si>
  <si>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</si>
  <si>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</si>
  <si>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</si>
  <si>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</si>
  <si>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</si>
  <si>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</si>
  <si>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</si>
  <si>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</si>
  <si>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</si>
  <si>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</si>
  <si>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</si>
  <si>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</si>
  <si>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</si>
  <si>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</si>
  <si>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</si>
  <si>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</si>
  <si>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</si>
  <si>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</si>
  <si>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</si>
  <si>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</si>
  <si>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</si>
  <si>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</si>
  <si>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</si>
  <si>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</si>
  <si>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</si>
  <si>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</si>
  <si>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</si>
  <si>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</si>
  <si>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</si>
  <si>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</si>
  <si>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</si>
  <si>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</si>
  <si>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</si>
  <si>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</si>
  <si>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</si>
  <si>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</si>
  <si>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</si>
  <si>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</si>
  <si>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</si>
  <si>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</si>
  <si>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</si>
  <si>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</si>
  <si>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</si>
  <si>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</si>
  <si>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</si>
  <si>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</si>
  <si>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</si>
  <si>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</si>
  <si>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</si>
  <si>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</si>
  <si>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</si>
  <si>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</si>
  <si>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</si>
  <si>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</si>
  <si>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</si>
  <si>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</si>
  <si>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</si>
  <si>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</si>
  <si>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</si>
  <si>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</si>
  <si>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</si>
  <si>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</si>
  <si>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</si>
  <si>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</si>
  <si>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</si>
  <si>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</si>
  <si>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</si>
  <si>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</si>
  <si>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</si>
  <si>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</si>
  <si>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</si>
  <si>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</si>
  <si>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</si>
  <si>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</si>
  <si>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</si>
  <si>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</si>
  <si>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</si>
  <si>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</si>
  <si>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</si>
  <si>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</si>
  <si>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</si>
  <si>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</si>
  <si>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</si>
  <si>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</si>
  <si>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</si>
  <si>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</si>
  <si>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</si>
  <si>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</si>
  <si>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</si>
  <si>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</si>
  <si>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</si>
  <si>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</si>
  <si>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</si>
  <si>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</si>
  <si>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</si>
  <si>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</si>
  <si>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</si>
  <si>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</si>
  <si>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</si>
  <si>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</si>
  <si>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</si>
  <si>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</si>
  <si>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</si>
  <si>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</si>
  <si>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</si>
  <si>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</si>
  <si>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</si>
  <si>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</si>
  <si>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</si>
  <si>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</si>
  <si>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</si>
  <si>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</si>
  <si>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</si>
  <si>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</si>
  <si>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</si>
  <si>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</si>
  <si>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</si>
  <si>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</si>
  <si>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</si>
  <si>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</si>
  <si>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</si>
  <si>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</si>
  <si>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</si>
  <si>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</si>
  <si>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</si>
  <si>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</si>
  <si>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</si>
  <si>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</si>
  <si>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</si>
  <si>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</si>
  <si>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</si>
  <si>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</si>
  <si>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</si>
  <si>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</si>
  <si>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</si>
  <si>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</si>
  <si>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</si>
  <si>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</si>
  <si>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</si>
  <si>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</si>
  <si>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</si>
  <si>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</si>
  <si>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</si>
  <si>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</si>
  <si>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</si>
  <si>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</si>
  <si>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</si>
  <si>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</si>
  <si>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</si>
  <si>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</si>
  <si>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</si>
  <si>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</si>
  <si>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</si>
  <si>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</si>
  <si>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</si>
  <si>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</si>
  <si>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</si>
  <si>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</si>
  <si>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</si>
  <si>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</si>
  <si>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</si>
  <si>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</si>
  <si>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</si>
  <si>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</si>
  <si>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</si>
  <si>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</si>
  <si>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</si>
  <si>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</si>
  <si>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</si>
  <si>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</si>
  <si>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</si>
  <si>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</si>
  <si>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</si>
  <si>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</si>
  <si>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</si>
  <si>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</si>
  <si>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</si>
  <si>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</si>
  <si>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</si>
  <si>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</si>
  <si>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</si>
  <si>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</si>
  <si>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</si>
  <si>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</si>
  <si>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</si>
  <si>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</si>
  <si>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</si>
  <si>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</si>
  <si>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</si>
  <si>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</si>
  <si>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</si>
  <si>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</si>
  <si>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</si>
  <si>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</si>
  <si>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</si>
  <si>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</si>
  <si>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</si>
  <si>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</si>
  <si>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</si>
  <si>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</si>
  <si>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</si>
  <si>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</si>
  <si>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</si>
  <si>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</si>
  <si>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</si>
  <si>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</si>
  <si>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</si>
  <si>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</si>
  <si>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</si>
  <si>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</si>
  <si>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</si>
  <si>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</si>
  <si>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</si>
  <si>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</si>
  <si>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</si>
  <si>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</si>
  <si>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</si>
  <si>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</si>
  <si>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</si>
  <si>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</si>
  <si>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</si>
  <si>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</si>
  <si>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</si>
  <si>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</si>
  <si>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</si>
  <si>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</si>
  <si>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</si>
  <si>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</si>
  <si>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</si>
  <si>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</si>
  <si>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</si>
  <si>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</si>
  <si>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</si>
  <si>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</si>
  <si>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</si>
  <si>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</si>
  <si>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</si>
  <si>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</si>
  <si>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</si>
  <si>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</si>
  <si>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</si>
  <si>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</si>
  <si>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</si>
  <si>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</si>
  <si>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</si>
  <si>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</si>
  <si>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</si>
  <si>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</si>
  <si>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</si>
  <si>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</si>
  <si>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</si>
  <si>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</si>
  <si>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</si>
  <si>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</si>
  <si>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</si>
  <si>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</si>
  <si>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</si>
  <si>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</si>
  <si>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</si>
  <si>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</si>
  <si>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</si>
  <si>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</si>
  <si>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</si>
  <si>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</si>
  <si>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</si>
  <si>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</si>
  <si>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</si>
  <si>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</si>
  <si>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</si>
  <si>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</si>
  <si>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</si>
  <si>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</si>
  <si>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</si>
  <si>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</si>
  <si>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</si>
  <si>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</si>
  <si>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</si>
  <si>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</si>
  <si>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</si>
  <si>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</si>
  <si>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</si>
  <si>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</si>
  <si>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</si>
  <si>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</si>
  <si>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</si>
  <si>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</si>
  <si>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</si>
  <si>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</si>
  <si>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</si>
  <si>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</si>
  <si>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</si>
  <si>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</si>
  <si>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</si>
  <si>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</si>
  <si>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</si>
  <si>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</si>
  <si>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</si>
  <si>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</si>
  <si>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</si>
  <si>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</si>
  <si>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</si>
  <si>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</si>
  <si>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</si>
  <si>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</si>
  <si>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</si>
  <si>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</si>
  <si>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</si>
  <si>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</si>
  <si>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</si>
  <si>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</si>
  <si>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</si>
  <si>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</si>
  <si>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</si>
  <si>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</si>
  <si>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</si>
  <si>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</si>
  <si>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</si>
  <si>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</si>
  <si>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</si>
  <si>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</si>
  <si>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</si>
  <si>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</si>
  <si>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</si>
  <si>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</si>
  <si>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</si>
  <si>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</si>
  <si>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</si>
  <si>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</si>
  <si>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</si>
  <si>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</si>
  <si>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</si>
  <si>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</si>
  <si>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</si>
  <si>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</si>
  <si>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</si>
  <si>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</si>
  <si>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</si>
  <si>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</si>
  <si>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</si>
  <si>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</si>
  <si>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</si>
  <si>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</si>
  <si>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</si>
  <si>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</si>
  <si>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</si>
  <si>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</si>
  <si>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</si>
  <si>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</si>
  <si>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</si>
  <si>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</si>
  <si>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</si>
  <si>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</si>
  <si>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</si>
  <si>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</si>
  <si>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</si>
  <si>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</si>
  <si>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</si>
  <si>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</si>
  <si>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</si>
  <si>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</si>
  <si>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</si>
  <si>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</si>
  <si>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</si>
  <si>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</si>
  <si>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</si>
  <si>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</si>
  <si>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</si>
  <si>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</si>
  <si>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</si>
  <si>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</si>
  <si>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</si>
  <si>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</si>
  <si>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</si>
  <si>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</si>
  <si>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</si>
  <si>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</si>
  <si>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</si>
  <si>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</si>
  <si>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</si>
  <si>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</si>
  <si>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</si>
  <si>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</si>
  <si>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</si>
  <si>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</si>
  <si>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</si>
  <si>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</si>
  <si>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</si>
  <si>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</si>
  <si>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</si>
  <si>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</si>
  <si>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</si>
  <si>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</si>
  <si>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</si>
  <si>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</si>
  <si>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</si>
  <si>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</si>
  <si>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</si>
  <si>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</si>
  <si>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</si>
  <si>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</si>
  <si>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</si>
  <si>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</si>
  <si>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</si>
  <si>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</si>
  <si>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</si>
  <si>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</si>
  <si>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</si>
  <si>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</si>
  <si>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</si>
  <si>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</si>
  <si>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</si>
  <si>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</si>
  <si>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</si>
  <si>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</si>
  <si>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</si>
  <si>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</si>
  <si>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</si>
  <si>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</si>
  <si>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</si>
  <si>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</si>
  <si>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</si>
  <si>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</si>
  <si>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</si>
  <si>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</si>
  <si>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</si>
  <si>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</si>
  <si>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</si>
  <si>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</si>
  <si>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</si>
  <si>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</si>
  <si>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</si>
  <si>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</si>
  <si>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</si>
  <si>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</si>
  <si>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</si>
  <si>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</si>
  <si>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</si>
  <si>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</si>
  <si>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</si>
  <si>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</si>
  <si>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</si>
  <si>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</si>
  <si>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</si>
  <si>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</si>
  <si>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</si>
  <si>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</si>
  <si>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</si>
  <si>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</si>
  <si>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</si>
  <si>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</si>
  <si>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</si>
  <si>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</si>
  <si>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</si>
  <si>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</si>
  <si>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</si>
  <si>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</si>
  <si>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</si>
  <si>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</si>
  <si>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</si>
  <si>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</si>
  <si>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</si>
  <si>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</si>
  <si>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</si>
  <si>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</si>
  <si>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</si>
  <si>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</si>
  <si>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</si>
  <si>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</si>
  <si>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</si>
  <si>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</si>
  <si>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</si>
  <si>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</si>
  <si>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</si>
  <si>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</si>
  <si>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</si>
  <si>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</si>
  <si>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</si>
  <si>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</si>
  <si>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</si>
  <si>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</si>
  <si>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</si>
  <si>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</si>
  <si>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</si>
  <si>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</si>
  <si>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</si>
  <si>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</si>
  <si>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</si>
  <si>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</si>
  <si>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</si>
  <si>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</si>
  <si>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</si>
  <si>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</si>
  <si>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</si>
  <si>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</si>
  <si>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</si>
  <si>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</si>
  <si>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</si>
  <si>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</si>
  <si>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</si>
  <si>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</si>
  <si>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</si>
  <si>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</si>
  <si>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</si>
  <si>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</si>
  <si>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</si>
  <si>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</si>
  <si>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</si>
  <si>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</si>
  <si>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</si>
  <si>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</si>
  <si>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</si>
  <si>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</si>
  <si>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</si>
  <si>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</si>
  <si>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</si>
  <si>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</si>
  <si>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</si>
  <si>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</si>
  <si>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</si>
  <si>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</si>
  <si>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</si>
  <si>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</si>
  <si>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</si>
  <si>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</si>
  <si>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</si>
  <si>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</si>
  <si>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</si>
  <si>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</si>
  <si>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</si>
  <si>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</si>
  <si>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</si>
  <si>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</si>
  <si>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</si>
  <si>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</si>
  <si>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</si>
  <si>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</si>
  <si>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</si>
  <si>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</si>
  <si>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</si>
  <si>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</si>
  <si>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</si>
  <si>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</si>
  <si>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</si>
  <si>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</si>
  <si>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</si>
  <si>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</si>
  <si>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</si>
  <si>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</si>
  <si>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</si>
  <si>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</si>
  <si>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</si>
  <si>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</si>
  <si>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</si>
  <si>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</si>
  <si>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</si>
  <si>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</si>
  <si>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</si>
  <si>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</si>
  <si>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</si>
  <si>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</si>
  <si>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</si>
  <si>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</si>
  <si>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</si>
  <si>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</si>
  <si>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</si>
  <si>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</si>
  <si>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</si>
  <si>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</si>
  <si>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</si>
  <si>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</si>
  <si>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</si>
  <si>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</si>
  <si>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</si>
  <si>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</si>
  <si>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</si>
  <si>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</si>
  <si>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</si>
  <si>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</si>
  <si>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</si>
  <si>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</si>
  <si>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</si>
  <si>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</si>
  <si>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</si>
  <si>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</si>
  <si>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</si>
  <si>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</si>
  <si>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</si>
  <si>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</si>
  <si>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</si>
  <si>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</si>
  <si>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</si>
  <si>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</si>
  <si>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</si>
  <si>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</si>
  <si>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</si>
  <si>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</si>
  <si>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</si>
  <si>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</si>
  <si>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</si>
  <si>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</si>
  <si>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</si>
  <si>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</si>
  <si>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</si>
  <si>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</si>
  <si>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</si>
  <si>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</si>
  <si>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</si>
  <si>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</si>
  <si>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</si>
  <si>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</si>
  <si>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</si>
  <si>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</si>
  <si>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</si>
  <si>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</si>
  <si>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</si>
  <si>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</si>
  <si>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</si>
  <si>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</si>
  <si>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</si>
  <si>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</si>
  <si>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</si>
  <si>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</si>
  <si>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</si>
  <si>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</si>
  <si>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</si>
  <si>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</si>
  <si>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</si>
  <si>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</si>
  <si>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</si>
  <si>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</si>
  <si>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</si>
  <si>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</si>
  <si>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</si>
  <si>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</si>
  <si>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</si>
  <si>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</si>
  <si>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</si>
  <si>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</si>
  <si>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</si>
  <si>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</si>
  <si>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</si>
  <si>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</si>
  <si>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</si>
  <si>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</si>
  <si>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</si>
  <si>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</si>
  <si>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</si>
  <si>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</si>
  <si>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</si>
  <si>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</si>
  <si>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</si>
  <si>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</si>
  <si>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</si>
  <si>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</si>
  <si>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</si>
  <si>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</si>
  <si>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</si>
  <si>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</si>
  <si>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</si>
  <si>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</si>
  <si>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</si>
  <si>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</si>
  <si>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</si>
  <si>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</si>
  <si>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</si>
  <si>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</si>
  <si>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</si>
  <si>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</si>
  <si>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</si>
  <si>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</si>
  <si>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</si>
  <si>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</si>
  <si>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</si>
  <si>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</si>
  <si>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</si>
  <si>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</si>
  <si>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</si>
  <si>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</si>
  <si>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</si>
  <si>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</si>
  <si>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</si>
  <si>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</si>
  <si>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</si>
  <si>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</si>
  <si>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</si>
  <si>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</si>
  <si>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</si>
  <si>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</si>
  <si>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</si>
  <si>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</si>
  <si>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</si>
  <si>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</si>
  <si>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</si>
  <si>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</si>
  <si>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</si>
  <si>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</si>
  <si>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</si>
  <si>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</si>
  <si>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</si>
  <si>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</si>
  <si>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</si>
  <si>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</si>
  <si>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</si>
  <si>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</si>
  <si>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</si>
  <si>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</si>
  <si>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</si>
  <si>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</si>
  <si>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</si>
  <si>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</si>
  <si>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</si>
  <si>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</si>
  <si>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</si>
  <si>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</si>
  <si>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</si>
  <si>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</si>
  <si>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</si>
  <si>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</si>
  <si>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</si>
  <si>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</si>
  <si>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</si>
  <si>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</si>
  <si>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</si>
  <si>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</si>
  <si>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</si>
  <si>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</si>
  <si>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</si>
  <si>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</si>
  <si>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</si>
  <si>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</si>
  <si>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</si>
  <si>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</si>
  <si>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</si>
  <si>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</si>
  <si>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</si>
  <si>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</si>
  <si>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</si>
  <si>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</si>
  <si>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</si>
  <si>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</si>
  <si>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</si>
  <si>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</si>
  <si>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</si>
  <si>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</si>
  <si>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</si>
  <si>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</si>
  <si>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</si>
  <si>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</si>
  <si>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</si>
  <si>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</si>
  <si>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</si>
  <si>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</si>
  <si>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</si>
  <si>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</si>
  <si>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</si>
  <si>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</si>
  <si>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</si>
  <si>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</si>
  <si>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</si>
  <si>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</si>
  <si>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</si>
  <si>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</si>
  <si>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</si>
  <si>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</si>
  <si>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</si>
  <si>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</si>
  <si>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</si>
  <si>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</si>
  <si>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</si>
  <si>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</si>
  <si>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</si>
  <si>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</si>
  <si>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</si>
  <si>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</si>
  <si>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</si>
  <si>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</si>
  <si>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</si>
  <si>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</si>
  <si>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</si>
  <si>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</si>
  <si>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</si>
  <si>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</si>
  <si>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</si>
  <si>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</si>
  <si>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</si>
  <si>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</si>
  <si>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</si>
  <si>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</si>
  <si>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</si>
  <si>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</si>
  <si>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</si>
  <si>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</si>
  <si>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</si>
  <si>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</si>
  <si>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</si>
  <si>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</si>
  <si>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</si>
  <si>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</si>
  <si>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</si>
  <si>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</si>
  <si>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</si>
  <si>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</si>
  <si>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</si>
  <si>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</si>
  <si>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</si>
  <si>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</si>
  <si>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</si>
  <si>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</si>
  <si>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</si>
  <si>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</si>
  <si>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</si>
  <si>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</si>
  <si>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</si>
  <si>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</si>
  <si>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</si>
  <si>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</si>
  <si>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</si>
  <si>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</si>
  <si>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</si>
  <si>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</si>
  <si>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</si>
  <si>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</si>
  <si>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</si>
  <si>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</si>
  <si>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</si>
  <si>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</si>
  <si>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</si>
  <si>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</si>
  <si>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</si>
  <si>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</si>
  <si>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</si>
  <si>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</si>
  <si>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</si>
  <si>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</si>
  <si>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</si>
  <si>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</si>
  <si>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</si>
  <si>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</si>
  <si>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</si>
  <si>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</si>
  <si>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</si>
  <si>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</si>
  <si>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</si>
  <si>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</si>
  <si>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</si>
  <si>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</si>
  <si>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</si>
  <si>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</si>
  <si>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</si>
  <si>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</si>
  <si>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</si>
  <si>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</si>
  <si>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</si>
  <si>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</si>
  <si>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</si>
  <si>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</si>
  <si>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</si>
  <si>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</si>
  <si>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</si>
  <si>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</si>
  <si>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</si>
  <si>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</si>
  <si>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</si>
  <si>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</si>
  <si>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</si>
  <si>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</si>
  <si>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</si>
  <si>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</si>
  <si>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</si>
  <si>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</si>
  <si>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</si>
  <si>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</si>
  <si>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</si>
  <si>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</si>
  <si>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</si>
  <si>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</si>
  <si>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</si>
  <si>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</si>
  <si>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</si>
  <si>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</si>
  <si>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</si>
  <si>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</si>
  <si>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</si>
  <si>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</si>
  <si>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</si>
  <si>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</si>
  <si>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</si>
  <si>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</si>
  <si>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</si>
  <si>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</si>
  <si>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</si>
  <si>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</si>
  <si>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</si>
  <si>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</si>
  <si>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</si>
  <si>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</si>
  <si>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</si>
  <si>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</si>
  <si>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</si>
  <si>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</si>
  <si>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</si>
  <si>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</si>
  <si>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</si>
  <si>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</si>
  <si>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</si>
  <si>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</si>
  <si>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</si>
  <si>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</si>
  <si>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</si>
  <si>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</si>
  <si>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</si>
  <si>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</si>
  <si>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</si>
  <si>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</si>
  <si>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</si>
  <si>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</si>
  <si>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</si>
  <si>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</si>
  <si>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</si>
  <si>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</si>
  <si>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</si>
  <si>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</si>
  <si>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</si>
  <si>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</si>
  <si>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</si>
  <si>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</si>
  <si>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</si>
  <si>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</si>
  <si>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</si>
  <si>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</si>
  <si>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</si>
  <si>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</si>
  <si>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</si>
  <si>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</si>
  <si>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</si>
  <si>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</si>
  <si>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</si>
  <si>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</si>
  <si>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</si>
  <si>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</si>
  <si>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</si>
  <si>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</si>
  <si>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</si>
  <si>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</si>
  <si>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</si>
  <si>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</si>
  <si>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</si>
  <si>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</si>
  <si>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</si>
  <si>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</si>
  <si>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</si>
  <si>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</si>
  <si>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</si>
  <si>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</si>
  <si>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</si>
  <si>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</si>
  <si>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</si>
  <si>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</si>
  <si>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</si>
  <si>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</si>
  <si>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</si>
  <si>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</si>
  <si>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</si>
  <si>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</si>
  <si>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</si>
  <si>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</si>
  <si>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</si>
  <si>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</si>
  <si>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</si>
  <si>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</si>
  <si>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</si>
  <si>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</si>
  <si>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</si>
  <si>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</si>
  <si>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</si>
  <si>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</si>
  <si>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</si>
  <si>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</si>
  <si>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</si>
  <si>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</si>
  <si>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</si>
  <si>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</si>
  <si>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</si>
  <si>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</si>
  <si>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</si>
  <si>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</si>
  <si>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</si>
  <si>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</si>
  <si>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</si>
  <si>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</si>
  <si>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</si>
  <si>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</si>
  <si>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</si>
  <si>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</si>
  <si>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</si>
  <si>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</si>
  <si>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</si>
  <si>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</si>
  <si>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</si>
  <si>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</si>
  <si>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</si>
  <si>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</si>
  <si>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</si>
  <si>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</si>
  <si>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</si>
  <si>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</si>
  <si>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</si>
  <si>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</si>
  <si>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</si>
  <si>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</si>
  <si>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</si>
  <si>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</si>
  <si>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</si>
  <si>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</si>
  <si>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</si>
  <si>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</si>
  <si>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</si>
  <si>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</si>
  <si>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</si>
  <si>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</si>
  <si>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</si>
  <si>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</si>
  <si>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</si>
  <si>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</si>
  <si>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</si>
  <si>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</si>
  <si>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</si>
  <si>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</si>
  <si>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</si>
  <si>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</si>
  <si>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</si>
  <si>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</si>
  <si>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</si>
  <si>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</si>
  <si>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</si>
  <si>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</si>
  <si>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</si>
  <si>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</si>
  <si>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</si>
  <si>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</si>
  <si>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</si>
  <si>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</si>
  <si>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</si>
  <si>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</si>
  <si>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</si>
  <si>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</si>
  <si>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</si>
  <si>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</si>
  <si>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</si>
  <si>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</si>
  <si>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</si>
  <si>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</si>
  <si>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</si>
  <si>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</si>
  <si>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</si>
  <si>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</si>
  <si>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</si>
  <si>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</si>
  <si>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</si>
  <si>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</si>
  <si>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</si>
  <si>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</si>
  <si>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</si>
  <si>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</si>
  <si>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</si>
  <si>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</si>
  <si>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</si>
  <si>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</si>
  <si>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</si>
  <si>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</si>
  <si>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</si>
  <si>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</si>
  <si>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</si>
  <si>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</si>
  <si>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</si>
  <si>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</si>
  <si>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</si>
  <si>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</si>
  <si>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</si>
  <si>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</si>
  <si>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</si>
  <si>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</si>
  <si>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</si>
  <si>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</si>
  <si>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</si>
  <si>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</si>
  <si>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</si>
  <si>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</si>
  <si>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</si>
  <si>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</si>
  <si>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</si>
  <si>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</si>
  <si>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</si>
  <si>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</si>
  <si>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</si>
  <si>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</si>
  <si>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</si>
  <si>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</si>
  <si>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</si>
  <si>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</si>
  <si>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</si>
  <si>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</si>
  <si>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</si>
  <si>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</si>
  <si>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</si>
  <si>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</si>
  <si>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</si>
  <si>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</si>
  <si>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</si>
  <si>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</si>
  <si>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</si>
  <si>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</si>
  <si>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</si>
  <si>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</si>
  <si>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</si>
  <si>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</si>
  <si>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</si>
  <si>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</si>
  <si>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</si>
  <si>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</si>
  <si>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</si>
  <si>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</si>
  <si>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</si>
  <si>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</si>
  <si>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</si>
  <si>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</si>
  <si>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</si>
  <si>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</si>
  <si>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</si>
  <si>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</si>
  <si>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</si>
  <si>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</si>
  <si>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</si>
  <si>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</si>
  <si>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</si>
  <si>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</si>
  <si>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</si>
  <si>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</si>
  <si>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</si>
  <si>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</si>
  <si>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</si>
  <si>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</si>
  <si>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</si>
  <si>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</si>
  <si>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</si>
  <si>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</si>
  <si>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</si>
  <si>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</si>
  <si>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</si>
  <si>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</si>
  <si>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</si>
  <si>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</si>
  <si>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</si>
  <si>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</si>
  <si>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</si>
  <si>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</si>
  <si>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</si>
  <si>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</si>
  <si>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</si>
  <si>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</si>
  <si>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</si>
  <si>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</si>
  <si>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</si>
  <si>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</si>
  <si>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</si>
  <si>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</si>
  <si>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</si>
  <si>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</si>
  <si>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</si>
  <si>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</si>
  <si>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</si>
  <si>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</si>
  <si>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</si>
  <si>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</si>
  <si>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</si>
  <si>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</si>
  <si>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</si>
  <si>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</si>
  <si>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</si>
  <si>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</si>
  <si>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</si>
  <si>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</si>
  <si>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</si>
  <si>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</si>
  <si>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</si>
  <si>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</si>
  <si>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</si>
  <si>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</si>
  <si>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</si>
  <si>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</si>
  <si>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</si>
  <si>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</si>
  <si>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</si>
  <si>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</si>
  <si>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</si>
  <si>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</si>
  <si>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</si>
  <si>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</si>
  <si>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</si>
  <si>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</si>
  <si>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</si>
  <si>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</si>
  <si>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</si>
  <si>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</si>
  <si>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</si>
  <si>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</si>
  <si>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</si>
  <si>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</si>
  <si>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</si>
  <si>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</si>
  <si>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</si>
  <si>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</si>
  <si>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</si>
  <si>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</si>
  <si>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</si>
  <si>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</si>
  <si>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</si>
  <si>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</si>
  <si>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</si>
  <si>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</si>
  <si>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</si>
  <si>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</si>
  <si>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</si>
  <si>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</si>
  <si>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</si>
  <si>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</si>
  <si>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</si>
  <si>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</si>
  <si>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</si>
  <si>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</si>
  <si>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</si>
  <si>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</si>
  <si>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</si>
  <si>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</si>
  <si>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</si>
  <si>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</si>
  <si>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</si>
  <si>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</si>
  <si>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</si>
  <si>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</si>
  <si>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</si>
  <si>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</si>
  <si>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</si>
  <si>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</si>
  <si>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</si>
  <si>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</si>
  <si>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</si>
  <si>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</si>
  <si>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</si>
  <si>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</si>
  <si>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</si>
  <si>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</si>
  <si>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</si>
  <si>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</si>
  <si>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</si>
  <si>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</si>
  <si>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</si>
  <si>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</si>
  <si>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</si>
  <si>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</si>
  <si>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</si>
  <si>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</si>
  <si>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</si>
  <si>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</si>
  <si>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</si>
  <si>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</si>
  <si>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</si>
  <si>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</si>
  <si>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</si>
  <si>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</si>
  <si>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</si>
  <si>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</si>
  <si>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</si>
  <si>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</si>
  <si>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</si>
  <si>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</si>
  <si>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</si>
  <si>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</si>
  <si>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</si>
  <si>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</si>
  <si>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</si>
  <si>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</si>
  <si>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</si>
  <si>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</si>
  <si>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</si>
  <si>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</si>
  <si>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</si>
  <si>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</si>
  <si>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</si>
  <si>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</si>
  <si>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</si>
  <si>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</si>
  <si>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</si>
  <si>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</si>
  <si>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</si>
  <si>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</si>
  <si>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</si>
  <si>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</si>
  <si>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</si>
  <si>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</si>
  <si>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</si>
  <si>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</si>
  <si>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</si>
  <si>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</si>
  <si>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</si>
  <si>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</si>
  <si>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</si>
  <si>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</si>
  <si>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</si>
  <si>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</si>
  <si>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</si>
  <si>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</si>
  <si>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</si>
  <si>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</si>
  <si>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</si>
  <si>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</si>
  <si>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</si>
  <si>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</si>
  <si>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</si>
  <si>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</si>
  <si>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</si>
  <si>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</si>
  <si>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</si>
  <si>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</si>
  <si>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</si>
  <si>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</si>
  <si>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</si>
  <si>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</si>
  <si>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</si>
  <si>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</si>
  <si>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</si>
  <si>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</si>
  <si>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</si>
  <si>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</si>
  <si>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</si>
  <si>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</si>
  <si>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</si>
  <si>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</si>
  <si>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</si>
  <si>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</si>
  <si>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</si>
  <si>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</si>
  <si>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</si>
  <si>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</si>
  <si>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</si>
  <si>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</si>
  <si>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</si>
  <si>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</si>
  <si>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</si>
  <si>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</si>
  <si>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</si>
  <si>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</si>
  <si>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</si>
  <si>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</si>
  <si>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</si>
  <si>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</si>
  <si>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</si>
  <si>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</si>
  <si>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</si>
  <si>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</si>
  <si>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</si>
  <si>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</si>
  <si>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</si>
  <si>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</si>
  <si>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</si>
  <si>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</si>
  <si>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</si>
  <si>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</si>
  <si>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</si>
  <si>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</si>
  <si>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</si>
  <si>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</si>
  <si>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</si>
  <si>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</si>
  <si>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</si>
  <si>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</si>
  <si>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</si>
  <si>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</si>
  <si>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</si>
  <si>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</si>
  <si>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</si>
  <si>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</si>
  <si>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</si>
  <si>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</si>
  <si>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</si>
  <si>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</si>
  <si>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</si>
  <si>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</si>
  <si>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</si>
  <si>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</si>
  <si>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</si>
  <si>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</si>
  <si>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</si>
  <si>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</si>
  <si>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</si>
  <si>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</si>
  <si>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</si>
  <si>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</si>
  <si>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</si>
  <si>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</si>
  <si>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</si>
  <si>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</si>
  <si>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</si>
  <si>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</si>
  <si>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</si>
  <si>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</si>
  <si>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</si>
  <si>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</si>
  <si>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</si>
  <si>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</si>
  <si>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</si>
  <si>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</si>
  <si>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</si>
  <si>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</si>
  <si>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</si>
  <si>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</si>
  <si>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</si>
  <si>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</si>
  <si>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</si>
  <si>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</si>
  <si>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</si>
  <si>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</si>
  <si>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</si>
  <si>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</si>
  <si>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</si>
  <si>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</si>
  <si>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</si>
  <si>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</si>
  <si>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</si>
  <si>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</si>
  <si>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</si>
  <si>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</si>
  <si>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</si>
  <si>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</si>
  <si>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</si>
  <si>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</si>
  <si>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</si>
  <si>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</si>
  <si>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</si>
  <si>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</si>
  <si>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</si>
  <si>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</si>
  <si>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</si>
  <si>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</si>
  <si>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</si>
  <si>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</si>
  <si>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</si>
  <si>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</si>
  <si>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</si>
  <si>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</si>
  <si>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</si>
  <si>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</si>
  <si>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</si>
  <si>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</si>
  <si>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</si>
  <si>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</si>
  <si>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</si>
  <si>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</si>
  <si>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</si>
  <si>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</si>
  <si>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</si>
  <si>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</si>
  <si>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</si>
  <si>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</si>
  <si>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</si>
  <si>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</si>
  <si>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</si>
  <si>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</si>
  <si>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</si>
  <si>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</si>
  <si>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</si>
  <si>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</si>
  <si>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</si>
  <si>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</si>
  <si>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</si>
  <si>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</si>
  <si>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</si>
  <si>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</si>
  <si>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</si>
  <si>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</si>
  <si>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</si>
  <si>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</si>
  <si>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</si>
  <si>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</si>
  <si>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</si>
  <si>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</si>
  <si>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</si>
  <si>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</si>
  <si>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</si>
  <si>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</si>
  <si>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</si>
  <si>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</si>
  <si>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</si>
  <si>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</si>
  <si>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</si>
  <si>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</si>
  <si>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</si>
  <si>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</si>
  <si>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</si>
  <si>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</si>
  <si>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</si>
  <si>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</si>
  <si>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</si>
  <si>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</si>
  <si>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</si>
  <si>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</si>
  <si>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</si>
  <si>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</si>
  <si>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</si>
  <si>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</si>
  <si>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</si>
  <si>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</si>
  <si>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</si>
  <si>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</si>
  <si>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</si>
  <si>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</si>
  <si>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</si>
  <si>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</si>
  <si>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</si>
  <si>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</si>
  <si>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</si>
  <si>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</si>
  <si>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</si>
  <si>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</si>
  <si>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</si>
  <si>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</si>
  <si>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</si>
  <si>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</si>
  <si>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</si>
  <si>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</si>
  <si>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</si>
  <si>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</si>
  <si>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</si>
  <si>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</si>
  <si>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</si>
  <si>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</si>
  <si>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</si>
  <si>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</si>
  <si>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</si>
  <si>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</si>
  <si>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</si>
  <si>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</si>
  <si>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</si>
  <si>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</si>
  <si>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</si>
  <si>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</si>
  <si>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</si>
  <si>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</si>
  <si>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</si>
  <si>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</si>
  <si>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</si>
  <si>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</si>
  <si>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</si>
  <si>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</si>
  <si>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</si>
  <si>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</si>
  <si>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</si>
  <si>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</si>
  <si>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</si>
  <si>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</si>
  <si>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</si>
  <si>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</si>
  <si>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</si>
  <si>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</si>
  <si>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</si>
  <si>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</si>
  <si>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</si>
  <si>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</si>
  <si>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</si>
  <si>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</si>
  <si>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</si>
  <si>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</si>
  <si>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</si>
  <si>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</si>
  <si>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</si>
  <si>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</si>
  <si>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</si>
  <si>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</si>
  <si>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</si>
  <si>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</si>
  <si>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</si>
  <si>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</si>
  <si>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</si>
  <si>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</si>
  <si>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</si>
  <si>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</si>
  <si>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</si>
  <si>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</si>
  <si>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</si>
  <si>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</si>
  <si>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</si>
  <si>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</si>
  <si>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</si>
  <si>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</si>
  <si>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</si>
  <si>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</si>
  <si>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</si>
  <si>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</si>
  <si>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</si>
  <si>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</si>
  <si>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</si>
  <si>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</si>
  <si>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</si>
  <si>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</si>
  <si>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</si>
  <si>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</si>
  <si>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</si>
  <si>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</si>
  <si>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</si>
  <si>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</si>
  <si>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</si>
  <si>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</si>
  <si>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</si>
  <si>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</si>
  <si>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</si>
  <si>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</si>
  <si>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</si>
  <si>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</si>
  <si>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</si>
  <si>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</si>
  <si>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</si>
  <si>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</si>
  <si>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</si>
  <si>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</si>
  <si>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</si>
  <si>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</si>
  <si>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</si>
  <si>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</si>
  <si>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</si>
  <si>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</si>
  <si>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</si>
  <si>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</si>
  <si>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</si>
  <si>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</si>
  <si>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</si>
  <si>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</si>
  <si>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</si>
  <si>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</si>
  <si>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</si>
  <si>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</si>
  <si>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</si>
  <si>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</si>
  <si>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</si>
  <si>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</si>
  <si>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</si>
  <si>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</si>
  <si>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</si>
  <si>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</si>
  <si>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</si>
  <si>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</si>
  <si>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</si>
  <si>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</si>
  <si>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</si>
  <si>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</si>
  <si>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</si>
  <si>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</si>
  <si>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</si>
  <si>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</si>
  <si>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</si>
  <si>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</si>
  <si>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</si>
  <si>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</si>
  <si>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</si>
  <si>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</si>
  <si>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</si>
  <si>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</si>
  <si>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</si>
  <si>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</si>
  <si>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</si>
  <si>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</si>
  <si>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</si>
  <si>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</si>
  <si>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</si>
  <si>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</si>
  <si>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</si>
  <si>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</si>
  <si>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</si>
  <si>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</si>
  <si>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</si>
  <si>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</si>
  <si>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</si>
  <si>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</si>
  <si>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</si>
  <si>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</si>
  <si>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</si>
  <si>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</si>
  <si>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</si>
  <si>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</si>
  <si>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</si>
  <si>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</si>
  <si>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</si>
  <si>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</si>
  <si>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</si>
  <si>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</si>
  <si>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</si>
  <si>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</si>
  <si>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</si>
  <si>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</si>
  <si>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</si>
  <si>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</si>
  <si>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</si>
  <si>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</si>
  <si>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</si>
  <si>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</si>
  <si>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</si>
  <si>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</si>
  <si>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</si>
  <si>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</si>
  <si>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</si>
  <si>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</si>
  <si>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</si>
  <si>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</si>
  <si>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</si>
  <si>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</si>
  <si>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</si>
  <si>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</si>
  <si>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</si>
  <si>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</si>
  <si>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</si>
  <si>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</si>
  <si>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</si>
  <si>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</si>
  <si>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</si>
  <si>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</si>
  <si>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</si>
  <si>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</si>
  <si>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</si>
  <si>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</si>
  <si>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</si>
  <si>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</si>
  <si>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</si>
  <si>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</si>
  <si>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</si>
  <si>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</si>
  <si>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</si>
  <si>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</si>
  <si>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</si>
  <si>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</si>
  <si>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</si>
  <si>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</si>
  <si>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</si>
  <si>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</si>
  <si>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</si>
  <si>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</si>
  <si>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</si>
  <si>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</si>
  <si>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</si>
  <si>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</si>
  <si>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</si>
  <si>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</si>
  <si>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</si>
  <si>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</si>
  <si>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</si>
  <si>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</si>
  <si>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</si>
  <si>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</si>
  <si>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</si>
  <si>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</si>
  <si>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</si>
  <si>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</si>
  <si>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</si>
  <si>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</si>
  <si>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</si>
  <si>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</si>
  <si>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</si>
  <si>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</si>
  <si>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</si>
  <si>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</si>
  <si>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</si>
  <si>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</si>
  <si>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</si>
  <si>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</si>
  <si>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</si>
  <si>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</si>
  <si>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</si>
  <si>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</si>
  <si>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</si>
  <si>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</si>
  <si>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</si>
  <si>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</si>
  <si>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</si>
  <si>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</si>
  <si>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</si>
  <si>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</si>
  <si>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</si>
  <si>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</si>
  <si>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</si>
  <si>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</si>
  <si>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</si>
  <si>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</si>
  <si>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</si>
  <si>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</si>
  <si>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</si>
  <si>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</si>
  <si>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</si>
  <si>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</si>
  <si>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</si>
  <si>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</si>
  <si>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</si>
  <si>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</si>
  <si>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</si>
  <si>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</si>
  <si>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</si>
  <si>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</si>
  <si>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</si>
  <si>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</si>
  <si>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</si>
  <si>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</si>
  <si>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</si>
  <si>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</si>
  <si>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</si>
  <si>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</si>
  <si>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</si>
  <si>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</si>
  <si>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</si>
  <si>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</si>
  <si>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</si>
  <si>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</si>
  <si>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</si>
  <si>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</si>
  <si>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</si>
  <si>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</si>
  <si>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</si>
  <si>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</si>
  <si>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</si>
  <si>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</si>
  <si>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</si>
  <si>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</si>
  <si>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</si>
  <si>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</si>
  <si>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</si>
  <si>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</si>
  <si>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</si>
  <si>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</si>
  <si>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</si>
  <si>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</si>
  <si>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</si>
  <si>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</si>
  <si>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</si>
  <si>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</si>
  <si>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</si>
  <si>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</si>
  <si>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</si>
  <si>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</si>
  <si>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</si>
  <si>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</si>
  <si>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</si>
  <si>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</si>
  <si>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</si>
  <si>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</si>
  <si>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</si>
  <si>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</si>
  <si>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</si>
  <si>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</si>
  <si>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</si>
  <si>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</si>
  <si>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</si>
  <si>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</si>
  <si>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</si>
  <si>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</si>
  <si>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</si>
  <si>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</si>
  <si>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</si>
  <si>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</si>
  <si>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</si>
  <si>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</si>
  <si>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</si>
  <si>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</si>
  <si>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</si>
  <si>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</si>
  <si>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</si>
  <si>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</si>
  <si>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</si>
  <si>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</si>
  <si>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</si>
  <si>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</si>
  <si>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</si>
  <si>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</si>
  <si>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</si>
  <si>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</si>
  <si>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</si>
  <si>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</si>
  <si>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</si>
  <si>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</si>
  <si>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</si>
  <si>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</si>
  <si>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</si>
  <si>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</si>
  <si>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</si>
  <si>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</si>
  <si>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</si>
  <si>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</si>
  <si>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</si>
  <si>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</si>
  <si>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</si>
  <si>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</si>
  <si>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</si>
  <si>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</si>
  <si>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</si>
  <si>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</si>
  <si>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</si>
  <si>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</si>
  <si>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</si>
  <si>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</si>
  <si>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</si>
  <si>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</si>
  <si>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</si>
  <si>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</si>
  <si>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</si>
  <si>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</si>
  <si>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</si>
  <si>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</si>
  <si>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</si>
  <si>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</si>
  <si>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</si>
  <si>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</si>
  <si>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</si>
  <si>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</si>
  <si>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</si>
  <si>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</si>
  <si>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</si>
  <si>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</si>
  <si>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</si>
  <si>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</si>
  <si>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</si>
  <si>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</si>
  <si>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</si>
  <si>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</si>
  <si>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</si>
  <si>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</si>
  <si>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</si>
  <si>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</si>
  <si>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</si>
  <si>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</si>
  <si>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</si>
  <si>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</si>
  <si>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</si>
  <si>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</si>
  <si>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</si>
  <si>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</si>
  <si>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</si>
  <si>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</si>
  <si>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</si>
  <si>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</si>
  <si>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</si>
  <si>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</si>
  <si>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</si>
  <si>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</si>
  <si>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</si>
  <si>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</si>
  <si>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</si>
  <si>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</si>
  <si>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</si>
  <si>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</si>
  <si>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</si>
  <si>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</si>
  <si>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</si>
  <si>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</si>
  <si>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</si>
  <si>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</si>
  <si>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</si>
  <si>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</si>
  <si>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</si>
  <si>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</si>
  <si>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</si>
  <si>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</si>
  <si>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</si>
  <si>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</si>
  <si>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</si>
  <si>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</si>
  <si>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</si>
  <si>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</si>
  <si>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</si>
  <si>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</si>
  <si>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</si>
  <si>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</si>
  <si>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</si>
  <si>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</si>
  <si>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</si>
  <si>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</si>
  <si>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</si>
  <si>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</si>
  <si>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</si>
  <si>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</si>
  <si>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</si>
  <si>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</si>
  <si>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</si>
  <si>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</si>
  <si>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</si>
  <si>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</si>
  <si>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</si>
  <si>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</si>
  <si>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</si>
  <si>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</si>
  <si>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</si>
  <si>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</si>
  <si>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</si>
  <si>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</si>
  <si>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</si>
  <si>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</si>
  <si>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</si>
  <si>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</si>
  <si>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</si>
  <si>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</si>
  <si>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</si>
  <si>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</si>
  <si>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</si>
  <si>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</si>
  <si>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</si>
  <si>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</si>
  <si>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</si>
  <si>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</si>
  <si>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</si>
  <si>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</si>
  <si>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</si>
  <si>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</si>
  <si>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</si>
  <si>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</si>
  <si>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</si>
  <si>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</si>
  <si>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</si>
  <si>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</si>
  <si>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</si>
  <si>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</si>
  <si>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</si>
  <si>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</si>
  <si>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</si>
  <si>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</si>
  <si>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</si>
  <si>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</si>
  <si>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</si>
  <si>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</si>
  <si>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</si>
  <si>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</si>
  <si>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</si>
  <si>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</si>
  <si>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</si>
  <si>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</si>
  <si>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</si>
  <si>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</si>
  <si>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</si>
  <si>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</si>
  <si>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</si>
  <si>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</si>
  <si>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</si>
  <si>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</si>
  <si>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</si>
  <si>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</si>
  <si>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</si>
  <si>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</si>
  <si>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</si>
  <si>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</si>
  <si>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</si>
  <si>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</si>
  <si>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</si>
  <si>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</si>
  <si>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</si>
  <si>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</si>
  <si>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</si>
  <si>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</si>
  <si>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</si>
  <si>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</si>
  <si>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</si>
  <si>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</si>
  <si>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</si>
  <si>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</si>
  <si>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</si>
  <si>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</si>
  <si>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</si>
  <si>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</si>
  <si>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</si>
  <si>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</si>
  <si>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</si>
  <si>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</si>
  <si>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</si>
  <si>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</si>
  <si>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</si>
  <si>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</si>
  <si>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</si>
  <si>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</si>
  <si>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</si>
  <si>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</si>
  <si>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</si>
  <si>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</si>
  <si>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</si>
  <si>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</si>
  <si>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</si>
  <si>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</si>
  <si>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</si>
  <si>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</si>
  <si>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</si>
  <si>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</si>
  <si>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</si>
  <si>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</si>
  <si>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</si>
  <si>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</si>
  <si>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</si>
  <si>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</si>
  <si>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</si>
  <si>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</si>
  <si>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</si>
  <si>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</si>
  <si>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</si>
  <si>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</si>
  <si>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</si>
  <si>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</si>
  <si>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</si>
  <si>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</si>
  <si>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</si>
  <si>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</si>
  <si>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</si>
  <si>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</si>
  <si>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</si>
  <si>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</si>
  <si>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</si>
  <si>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</si>
  <si>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</si>
  <si>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</si>
  <si>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</si>
  <si>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</si>
  <si>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</si>
  <si>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</si>
  <si>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</si>
  <si>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</si>
  <si>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</si>
  <si>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</si>
  <si>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</si>
  <si>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</si>
  <si>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</si>
  <si>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</si>
  <si>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</si>
  <si>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</si>
  <si>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</si>
  <si>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</si>
  <si>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</si>
  <si>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</si>
  <si>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</si>
  <si>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</si>
  <si>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</si>
  <si>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</si>
  <si>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</si>
  <si>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</si>
  <si>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</si>
  <si>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</si>
  <si>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</si>
  <si>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</si>
  <si>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</si>
  <si>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</si>
  <si>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</si>
  <si>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</si>
  <si>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</si>
  <si>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</si>
  <si>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</si>
  <si>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</si>
  <si>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</si>
  <si>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</si>
  <si>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</si>
  <si>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</si>
  <si>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</si>
  <si>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</si>
  <si>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</si>
  <si>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</si>
  <si>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</si>
  <si>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</si>
  <si>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</si>
  <si>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</si>
  <si>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</si>
  <si>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</si>
  <si>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</si>
  <si>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</si>
  <si>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</si>
  <si>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</si>
  <si>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</si>
  <si>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</si>
  <si>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</si>
  <si>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</si>
  <si>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</si>
  <si>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</si>
  <si>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</si>
  <si>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</si>
  <si>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</si>
  <si>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</si>
  <si>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</si>
  <si>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</si>
  <si>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</si>
  <si>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</si>
  <si>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</si>
  <si>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</si>
  <si>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</si>
  <si>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</si>
  <si>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</si>
  <si>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</si>
  <si>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</si>
  <si>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</si>
  <si>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</si>
  <si>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</si>
  <si>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</si>
  <si>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</si>
  <si>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</si>
  <si>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</si>
  <si>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</si>
  <si>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</si>
  <si>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</si>
  <si>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</si>
  <si>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</si>
  <si>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</si>
  <si>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</si>
  <si>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</si>
  <si>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</si>
  <si>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</si>
  <si>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</si>
  <si>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</si>
  <si>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</si>
  <si>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</si>
  <si>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</si>
  <si>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</si>
  <si>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</si>
  <si>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</si>
  <si>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</si>
  <si>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</si>
  <si>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</si>
  <si>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</si>
  <si>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</si>
  <si>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</si>
  <si>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</si>
  <si>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</si>
  <si>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</si>
  <si>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</si>
  <si>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</si>
  <si>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</si>
  <si>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</si>
  <si>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</si>
  <si>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</si>
  <si>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</si>
  <si>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</si>
  <si>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</si>
  <si>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</si>
  <si>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</si>
  <si>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</si>
  <si>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</si>
  <si>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</si>
  <si>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</si>
  <si>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</si>
  <si>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</si>
  <si>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</si>
  <si>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</si>
  <si>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</si>
  <si>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</si>
  <si>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</si>
  <si>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</si>
  <si>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</si>
  <si>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</si>
  <si>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</si>
  <si>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</si>
  <si>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</si>
  <si>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</si>
  <si>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</si>
  <si>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</si>
  <si>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</si>
  <si>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</si>
  <si>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</si>
  <si>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</si>
  <si>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</si>
  <si>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</si>
  <si>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</si>
  <si>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</si>
  <si>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</si>
  <si>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</si>
  <si>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</si>
  <si>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</si>
  <si>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</si>
  <si>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</si>
  <si>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</si>
  <si>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</si>
  <si>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</si>
  <si>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</si>
  <si>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</si>
  <si>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</si>
  <si>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</si>
  <si>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</si>
  <si>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</si>
  <si>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</si>
  <si>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</si>
  <si>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</si>
  <si>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</si>
  <si>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</si>
  <si>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</si>
  <si>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</si>
  <si>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</si>
  <si>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</si>
  <si>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</si>
  <si>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</si>
  <si>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</si>
  <si>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</si>
  <si>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</si>
  <si>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</si>
  <si>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</si>
  <si>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</si>
  <si>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</si>
  <si>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</si>
  <si>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</si>
  <si>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</si>
  <si>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</si>
  <si>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</si>
  <si>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</si>
  <si>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</si>
  <si>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</si>
  <si>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</si>
  <si>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</si>
  <si>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</si>
  <si>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</si>
  <si>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</si>
  <si>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</si>
  <si>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</si>
  <si>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</si>
  <si>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</si>
  <si>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</si>
  <si>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</si>
  <si>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</si>
  <si>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</si>
  <si>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</si>
  <si>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</si>
  <si>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</si>
  <si>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</si>
  <si>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</si>
  <si>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</si>
  <si>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</si>
  <si>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</si>
  <si>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</si>
  <si>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</si>
  <si>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</si>
  <si>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</si>
  <si>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</si>
  <si>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</si>
  <si>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</si>
  <si>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</si>
  <si>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</si>
  <si>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</si>
  <si>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</si>
  <si>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</si>
  <si>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</si>
  <si>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</si>
  <si>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</si>
  <si>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</si>
  <si>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</si>
  <si>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</si>
  <si>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</si>
  <si>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</si>
  <si>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</si>
  <si>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</si>
  <si>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</si>
  <si>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</si>
  <si>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</si>
  <si>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</si>
  <si>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</si>
  <si>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</si>
  <si>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</si>
  <si>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</si>
  <si>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</si>
  <si>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</si>
  <si>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</si>
  <si>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</si>
  <si>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</si>
  <si>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</si>
  <si>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</si>
  <si>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</si>
  <si>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</si>
  <si>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</si>
  <si>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</si>
  <si>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</si>
  <si>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</si>
  <si>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</si>
  <si>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</si>
  <si>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</si>
  <si>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</si>
  <si>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</si>
  <si>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</si>
  <si>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</si>
  <si>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</si>
  <si>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</si>
  <si>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</si>
  <si>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</si>
  <si>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</si>
  <si>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</si>
  <si>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</si>
  <si>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</si>
  <si>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</si>
  <si>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</si>
  <si>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</si>
  <si>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</si>
  <si>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</si>
  <si>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</si>
  <si>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</si>
  <si>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</si>
  <si>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</si>
  <si>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</si>
  <si>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</si>
  <si>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</si>
  <si>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</si>
  <si>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</si>
  <si>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</si>
  <si>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</si>
  <si>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</si>
  <si>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</si>
  <si>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</si>
  <si>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</si>
  <si>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</si>
  <si>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</si>
  <si>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</si>
  <si>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</si>
  <si>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</si>
  <si>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</si>
  <si>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</si>
  <si>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</si>
  <si>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</si>
  <si>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</si>
  <si>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</si>
  <si>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</si>
  <si>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</si>
  <si>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</si>
  <si>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</si>
  <si>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</si>
  <si>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</si>
  <si>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</si>
  <si>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</si>
  <si>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</si>
  <si>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</si>
  <si>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</si>
  <si>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</si>
  <si>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</si>
  <si>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</si>
  <si>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</si>
  <si>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</si>
  <si>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</si>
  <si>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</si>
  <si>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</si>
  <si>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</si>
  <si>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</si>
  <si>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</si>
  <si>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</si>
  <si>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</si>
  <si>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</si>
  <si>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</si>
  <si>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</si>
  <si>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</si>
  <si>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</si>
  <si>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</si>
  <si>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</si>
  <si>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</si>
  <si>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</si>
  <si>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</si>
  <si>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</si>
  <si>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</si>
  <si>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</si>
  <si>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</si>
  <si>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</si>
  <si>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</si>
  <si>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</si>
  <si>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</si>
  <si>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</si>
  <si>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</si>
  <si>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</si>
  <si>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</si>
  <si>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</si>
  <si>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</si>
  <si>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</si>
  <si>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</si>
  <si>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</si>
  <si>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</si>
  <si>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</si>
  <si>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</si>
  <si>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</si>
  <si>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</si>
  <si>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</si>
  <si>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</si>
  <si>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</si>
  <si>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</si>
  <si>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</si>
  <si>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</si>
  <si>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</si>
  <si>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</si>
  <si>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</si>
  <si>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</si>
  <si>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</si>
  <si>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</si>
  <si>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</si>
  <si>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</si>
  <si>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</si>
  <si>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</si>
  <si>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</si>
  <si>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</si>
  <si>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</si>
  <si>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</si>
  <si>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</si>
  <si>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</si>
  <si>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</si>
  <si>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</si>
  <si>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</si>
  <si>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</si>
  <si>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</si>
  <si>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</si>
  <si>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</si>
  <si>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</si>
  <si>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</si>
  <si>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</si>
  <si>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</si>
  <si>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</si>
  <si>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</si>
  <si>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</si>
  <si>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</si>
  <si>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</si>
  <si>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</si>
  <si>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</si>
  <si>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</si>
  <si>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</si>
  <si>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</si>
  <si>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</si>
  <si>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</si>
  <si>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</si>
  <si>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</si>
  <si>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</si>
  <si>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</si>
  <si>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</si>
  <si>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</si>
  <si>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</si>
  <si>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</si>
  <si>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</si>
  <si>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</si>
  <si>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</si>
  <si>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</si>
  <si>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</si>
  <si>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</si>
  <si>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</si>
  <si>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</si>
  <si>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</si>
  <si>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</si>
  <si>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</si>
  <si>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</si>
  <si>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</si>
  <si>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</si>
  <si>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</si>
  <si>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</si>
  <si>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</si>
  <si>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</si>
  <si>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</si>
  <si>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</si>
  <si>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</si>
  <si>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</si>
  <si>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</si>
  <si>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</si>
  <si>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</si>
  <si>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</si>
  <si>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</si>
  <si>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</si>
  <si>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</si>
  <si>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</si>
  <si>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</si>
  <si>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</si>
  <si>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</si>
  <si>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</si>
  <si>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</si>
  <si>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</si>
  <si>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</si>
  <si>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</si>
  <si>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</si>
  <si>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</si>
  <si>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</si>
  <si>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</si>
  <si>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</si>
  <si>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</si>
  <si>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</si>
  <si>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</si>
  <si>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</si>
  <si>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</si>
  <si>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</si>
  <si>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</si>
  <si>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</si>
  <si>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</si>
  <si>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</si>
  <si>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</si>
  <si>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</si>
  <si>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</si>
  <si>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</si>
  <si>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</si>
  <si>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</si>
  <si>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</si>
  <si>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</si>
  <si>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</si>
  <si>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</si>
  <si>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</si>
  <si>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</si>
  <si>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</si>
  <si>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</si>
  <si>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</si>
  <si>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</si>
  <si>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</si>
  <si>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</si>
  <si>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</si>
  <si>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</si>
  <si>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</si>
  <si>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</si>
  <si>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</si>
  <si>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</si>
  <si>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</si>
  <si>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</si>
  <si>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</si>
  <si>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</si>
  <si>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</si>
  <si>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</si>
  <si>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</si>
  <si>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</si>
  <si>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</si>
  <si>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</si>
  <si>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</si>
  <si>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</si>
  <si>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</si>
  <si>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</si>
  <si>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</si>
  <si>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</si>
  <si>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</si>
  <si>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</si>
  <si>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</si>
  <si>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</si>
  <si>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</si>
  <si>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</si>
  <si>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</si>
  <si>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</si>
  <si>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</si>
  <si>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</si>
  <si>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</si>
  <si>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</si>
  <si>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</si>
  <si>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</si>
  <si>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</si>
  <si>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</si>
  <si>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</si>
  <si>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</si>
  <si>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</si>
  <si>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</si>
  <si>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</si>
  <si>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</si>
  <si>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</si>
  <si>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</si>
  <si>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</si>
  <si>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</si>
  <si>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</si>
  <si>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</si>
  <si>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</si>
  <si>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</si>
  <si>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</si>
  <si>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</si>
  <si>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</si>
  <si>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</si>
  <si>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</si>
  <si>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</si>
  <si>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</si>
  <si>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</si>
  <si>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</si>
  <si>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</si>
  <si>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</si>
  <si>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</si>
  <si>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</si>
  <si>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</si>
  <si>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</si>
  <si>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</si>
  <si>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</si>
  <si>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</si>
  <si>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</si>
  <si>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</si>
  <si>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</si>
  <si>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</si>
  <si>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</si>
  <si>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</si>
  <si>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</si>
  <si>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</si>
  <si>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</si>
  <si>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</si>
  <si>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</si>
  <si>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</si>
  <si>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</si>
  <si>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</si>
  <si>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</si>
  <si>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</si>
  <si>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</si>
  <si>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</si>
  <si>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</si>
  <si>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</si>
  <si>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</si>
  <si>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</si>
  <si>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</si>
  <si>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</si>
  <si>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</si>
  <si>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</si>
  <si>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</si>
  <si>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</si>
  <si>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</si>
  <si>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</si>
  <si>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</si>
  <si>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</si>
  <si>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</si>
  <si>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</si>
  <si>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</si>
  <si>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</si>
  <si>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</si>
  <si>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</si>
  <si>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</si>
  <si>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</si>
  <si>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</si>
  <si>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</si>
  <si>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</si>
  <si>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</si>
  <si>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</si>
  <si>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</si>
  <si>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</si>
  <si>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</si>
  <si>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</si>
  <si>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</si>
  <si>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</si>
  <si>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</si>
  <si>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</si>
  <si>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</si>
  <si>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</si>
  <si>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</si>
  <si>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</si>
  <si>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</si>
  <si>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</si>
  <si>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</si>
  <si>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</si>
  <si>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</si>
  <si>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</si>
  <si>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</si>
  <si>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</si>
  <si>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</si>
  <si>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</si>
  <si>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</si>
  <si>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</si>
  <si>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</si>
  <si>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</si>
  <si>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</si>
  <si>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</si>
  <si>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</si>
  <si>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</si>
  <si>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</si>
  <si>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</si>
  <si>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</si>
  <si>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</si>
  <si>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</si>
  <si>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</si>
  <si>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</si>
  <si>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</si>
  <si>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</si>
  <si>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</si>
  <si>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</si>
  <si>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</si>
  <si>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</si>
  <si>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</si>
  <si>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</si>
  <si>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</si>
  <si>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</si>
  <si>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</si>
  <si>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</si>
  <si>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</si>
  <si>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</si>
  <si>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</si>
  <si>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</si>
  <si>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</si>
  <si>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</si>
  <si>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</si>
  <si>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</si>
  <si>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</si>
  <si>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</si>
  <si>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</si>
  <si>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</si>
  <si>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</si>
  <si>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</si>
  <si>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</si>
  <si>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</si>
  <si>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</si>
  <si>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</si>
  <si>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</si>
  <si>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</si>
  <si>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</si>
  <si>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</si>
  <si>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</si>
  <si>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</si>
  <si>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</si>
  <si>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</si>
  <si>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</si>
  <si>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</si>
  <si>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</si>
  <si>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</si>
  <si>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</si>
  <si>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</si>
  <si>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</si>
  <si>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</si>
  <si>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</si>
  <si>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</si>
  <si>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</si>
  <si>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</si>
  <si>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</si>
  <si>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</si>
  <si>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</si>
  <si>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</si>
  <si>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</si>
  <si>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</si>
  <si>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</si>
  <si>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</si>
  <si>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</si>
  <si>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</si>
  <si>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</si>
  <si>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</si>
  <si>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</si>
  <si>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</si>
  <si>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</si>
  <si>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</si>
  <si>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</si>
  <si>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</si>
  <si>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</si>
  <si>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</si>
  <si>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</si>
  <si>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</si>
  <si>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</si>
  <si>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</si>
  <si>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</si>
  <si>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</si>
  <si>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</si>
  <si>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</si>
  <si>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</si>
  <si>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</si>
  <si>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</si>
  <si>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</si>
  <si>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</si>
  <si>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</si>
  <si>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</si>
  <si>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</si>
  <si>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</si>
  <si>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</si>
  <si>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</si>
  <si>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</si>
  <si>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</si>
  <si>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</si>
  <si>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</si>
  <si>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</si>
  <si>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</si>
  <si>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</si>
  <si>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</si>
  <si>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</si>
  <si>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</si>
  <si>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</si>
  <si>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</si>
  <si>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</si>
  <si>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</si>
  <si>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</si>
  <si>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</si>
  <si>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</si>
  <si>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</si>
  <si>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</si>
  <si>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</si>
  <si>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</si>
  <si>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</si>
  <si>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</si>
  <si>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</si>
  <si>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</si>
  <si>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</si>
  <si>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</si>
  <si>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</si>
  <si>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</si>
  <si>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</si>
  <si>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</si>
  <si>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</si>
  <si>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</si>
  <si>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</si>
  <si>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</si>
  <si>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</si>
  <si>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</si>
  <si>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</si>
  <si>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</si>
  <si>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</si>
  <si>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</si>
  <si>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</si>
  <si>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</si>
  <si>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</si>
  <si>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</si>
  <si>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</si>
  <si>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</si>
  <si>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</si>
  <si>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</si>
  <si>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</si>
  <si>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</si>
  <si>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</si>
  <si>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</si>
  <si>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</si>
  <si>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</si>
  <si>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</si>
  <si>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</si>
  <si>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</si>
  <si>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</si>
  <si>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</si>
  <si>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</si>
  <si>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</si>
  <si>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</si>
  <si>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</si>
  <si>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</si>
  <si>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</si>
  <si>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</si>
  <si>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</si>
  <si>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</si>
  <si>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</si>
  <si>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</si>
  <si>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</si>
  <si>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</si>
  <si>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</si>
  <si>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</si>
  <si>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</si>
  <si>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</si>
  <si>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</si>
  <si>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</si>
  <si>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</si>
  <si>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</si>
  <si>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</si>
  <si>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</si>
  <si>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</si>
  <si>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</si>
  <si>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</si>
  <si>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</si>
  <si>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</si>
  <si>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</si>
  <si>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</si>
  <si>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</si>
  <si>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</si>
  <si>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</si>
  <si>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</si>
  <si>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</si>
  <si>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</si>
  <si>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</si>
  <si>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</si>
  <si>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</si>
  <si>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</si>
  <si>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</si>
  <si>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</si>
  <si>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</si>
  <si>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</si>
  <si>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</si>
  <si>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</si>
  <si>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</si>
  <si>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</si>
  <si>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</si>
  <si>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</si>
  <si>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</si>
  <si>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</si>
  <si>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</si>
  <si>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</si>
  <si>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</si>
  <si>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</si>
  <si>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</si>
  <si>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</si>
  <si>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</si>
  <si>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</si>
  <si>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</si>
  <si>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</si>
  <si>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</si>
  <si>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</si>
  <si>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</si>
  <si>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</si>
  <si>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</si>
  <si>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</si>
  <si>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</si>
  <si>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</si>
  <si>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</si>
  <si>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</si>
  <si>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</si>
  <si>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</si>
  <si>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</si>
  <si>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</si>
  <si>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</si>
  <si>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</si>
  <si>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</si>
  <si>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</si>
  <si>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</si>
  <si>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</si>
  <si>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</si>
  <si>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</si>
  <si>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</si>
  <si>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</si>
  <si>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</si>
  <si>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</si>
  <si>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</si>
  <si>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</si>
  <si>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</si>
  <si>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</si>
  <si>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</si>
  <si>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</si>
  <si>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</si>
  <si>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</si>
  <si>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</si>
  <si>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</si>
  <si>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</si>
  <si>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</si>
  <si>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</si>
  <si>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</si>
  <si>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</si>
  <si>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</si>
  <si>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</si>
  <si>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</si>
  <si>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</si>
  <si>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</si>
  <si>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</si>
  <si>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</si>
  <si>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</si>
  <si>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</si>
  <si>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</si>
  <si>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</si>
  <si>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</si>
  <si>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</si>
  <si>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</si>
  <si>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</si>
  <si>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</si>
  <si>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</si>
  <si>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</si>
  <si>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</si>
  <si>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</si>
  <si>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</si>
  <si>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</si>
  <si>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</si>
  <si>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</si>
  <si>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</si>
  <si>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</si>
  <si>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</si>
  <si>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</si>
  <si>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</si>
  <si>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</si>
  <si>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</si>
  <si>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</si>
  <si>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</si>
  <si>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</si>
  <si>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</si>
  <si>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</si>
  <si>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</si>
  <si>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</si>
  <si>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</si>
  <si>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</si>
  <si>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</si>
  <si>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</si>
  <si>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</si>
  <si>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</si>
  <si>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</si>
  <si>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</si>
  <si>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</si>
  <si>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</si>
  <si>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</si>
  <si>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</si>
  <si>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</si>
  <si>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</si>
  <si>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</si>
  <si>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</si>
  <si>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</si>
  <si>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</si>
  <si>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</si>
  <si>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</si>
  <si>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</si>
  <si>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</si>
  <si>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</si>
  <si>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</si>
  <si>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</si>
  <si>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</si>
  <si>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</si>
  <si>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</si>
  <si>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</si>
  <si>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</si>
  <si>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</si>
  <si>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</si>
  <si>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</si>
  <si>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</si>
  <si>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</si>
  <si>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</si>
  <si>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</si>
  <si>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</si>
  <si>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</si>
  <si>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</si>
  <si>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</si>
  <si>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</si>
  <si>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</si>
  <si>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</si>
  <si>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</si>
  <si>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</si>
  <si>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</si>
  <si>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</si>
  <si>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</si>
  <si>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</si>
  <si>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</si>
  <si>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</si>
  <si>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</si>
  <si>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</si>
  <si>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</si>
  <si>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</si>
  <si>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</si>
  <si>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</si>
  <si>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</si>
  <si>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</si>
  <si>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</si>
  <si>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</si>
  <si>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</si>
  <si>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</si>
  <si>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</si>
  <si>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</si>
  <si>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</si>
  <si>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</si>
  <si>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</si>
  <si>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</si>
  <si>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</si>
  <si>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</si>
  <si>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</si>
  <si>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</si>
  <si>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</si>
  <si>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</si>
  <si>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</si>
  <si>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</si>
  <si>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</si>
  <si>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</si>
  <si>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</si>
  <si>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</si>
  <si>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</si>
  <si>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</si>
  <si>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</si>
  <si>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</si>
  <si>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</si>
  <si>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</si>
  <si>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</si>
  <si>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</si>
  <si>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</si>
  <si>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</si>
  <si>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</si>
  <si>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</si>
  <si>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</si>
  <si>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</si>
  <si>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</si>
  <si>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</si>
  <si>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</si>
  <si>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</si>
  <si>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</si>
  <si>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</si>
  <si>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</si>
  <si>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</si>
  <si>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</si>
  <si>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</si>
  <si>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</si>
  <si>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</si>
  <si>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</si>
  <si>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</si>
  <si>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</si>
  <si>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</si>
  <si>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</si>
  <si>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</si>
  <si>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</si>
  <si>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</si>
  <si>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</si>
  <si>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</si>
  <si>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</si>
  <si>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</si>
  <si>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</si>
  <si>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</si>
  <si>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</si>
  <si>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</si>
  <si>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</si>
  <si>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</si>
  <si>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</si>
  <si>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</si>
  <si>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</si>
  <si>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</si>
  <si>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</si>
  <si>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</si>
  <si>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</si>
  <si>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</si>
  <si>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</si>
  <si>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</si>
  <si>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</si>
  <si>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</si>
  <si>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</si>
  <si>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</si>
  <si>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</si>
  <si>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</si>
  <si>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</si>
  <si>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</si>
  <si>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</si>
  <si>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</si>
  <si>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</si>
  <si>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</si>
  <si>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</si>
  <si>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</si>
  <si>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</si>
  <si>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</si>
  <si>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</si>
  <si>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</si>
  <si>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</si>
  <si>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</si>
  <si>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</si>
  <si>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</si>
  <si>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</si>
  <si>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</si>
  <si>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</si>
  <si>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</si>
  <si>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</si>
  <si>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</si>
  <si>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</si>
  <si>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</si>
  <si>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</si>
  <si>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</si>
  <si>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</si>
  <si>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</si>
  <si>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</si>
  <si>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</si>
  <si>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</si>
  <si>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</si>
  <si>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</si>
  <si>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</si>
  <si>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</si>
  <si>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</si>
  <si>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</si>
  <si>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</si>
  <si>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</si>
  <si>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</si>
  <si>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</si>
  <si>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</si>
  <si>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</si>
  <si>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</si>
  <si>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</si>
  <si>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</si>
  <si>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</si>
  <si>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</si>
  <si>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</si>
  <si>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</si>
  <si>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</si>
  <si>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</si>
  <si>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</si>
  <si>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</si>
  <si>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</si>
  <si>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</si>
  <si>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</si>
  <si>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</si>
  <si>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</si>
  <si>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</si>
  <si>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</si>
  <si>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</si>
  <si>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</si>
  <si>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</si>
  <si>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</si>
  <si>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</si>
  <si>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</si>
  <si>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</si>
  <si>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</si>
  <si>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</si>
  <si>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</si>
  <si>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</si>
  <si>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</si>
  <si>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</si>
  <si>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</si>
  <si>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</si>
  <si>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</si>
  <si>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</si>
  <si>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</si>
  <si>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</si>
  <si>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</si>
  <si>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</si>
  <si>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</si>
  <si>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</si>
  <si>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</si>
  <si>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</si>
  <si>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</si>
  <si>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</si>
  <si>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</si>
  <si>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</si>
  <si>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</si>
  <si>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</si>
  <si>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</si>
  <si>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</si>
  <si>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</si>
  <si>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</si>
  <si>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</si>
  <si>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</si>
  <si>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</si>
  <si>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</si>
  <si>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</si>
  <si>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</si>
  <si>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</si>
  <si>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</si>
  <si>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</si>
  <si>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</si>
  <si>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</si>
  <si>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</si>
  <si>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</si>
  <si>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</si>
  <si>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</si>
  <si>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</si>
  <si>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</si>
  <si>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</si>
  <si>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</si>
  <si>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</si>
  <si>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</si>
  <si>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</si>
  <si>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</si>
  <si>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</si>
  <si>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</si>
  <si>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</si>
  <si>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</si>
  <si>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</si>
  <si>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</si>
  <si>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</si>
  <si>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</si>
  <si>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</si>
  <si>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</si>
  <si>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</si>
  <si>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</si>
  <si>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</si>
  <si>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</si>
  <si>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</si>
  <si>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</si>
  <si>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</si>
  <si>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</si>
  <si>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</si>
  <si>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</si>
  <si>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</si>
  <si>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</si>
  <si>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</si>
  <si>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</si>
  <si>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</si>
  <si>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</si>
  <si>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</si>
  <si>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</si>
  <si>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</si>
  <si>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</si>
  <si>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</si>
  <si>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</si>
  <si>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</si>
  <si>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</si>
  <si>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</si>
  <si>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</si>
  <si>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</si>
  <si>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</si>
  <si>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</si>
  <si>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</si>
  <si>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</si>
  <si>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</si>
  <si>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</si>
  <si>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</si>
  <si>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</si>
  <si>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</si>
  <si>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</si>
  <si>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</si>
  <si>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</si>
  <si>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</si>
  <si>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</si>
  <si>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</si>
  <si>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</si>
  <si>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</si>
  <si>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</si>
  <si>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</si>
  <si>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</si>
  <si>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</si>
  <si>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</si>
  <si>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</si>
  <si>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</si>
  <si>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</si>
  <si>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</si>
  <si>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</si>
  <si>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</si>
  <si>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</si>
  <si>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</si>
  <si>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</si>
  <si>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</si>
  <si>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</si>
  <si>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</si>
  <si>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</si>
  <si>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</si>
  <si>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</si>
  <si>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</si>
  <si>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</si>
  <si>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</si>
  <si>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</si>
  <si>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</si>
  <si>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</si>
  <si>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</si>
  <si>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</si>
  <si>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</si>
  <si>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</si>
  <si>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</si>
  <si>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</si>
  <si>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</si>
  <si>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</si>
  <si>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</si>
  <si>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</si>
  <si>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</si>
  <si>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</si>
  <si>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</si>
  <si>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</si>
  <si>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</si>
  <si>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</si>
  <si>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</si>
  <si>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</si>
  <si>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</si>
  <si>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</si>
  <si>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</si>
  <si>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</si>
  <si>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</si>
  <si>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</si>
  <si>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</si>
  <si>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</si>
  <si>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</si>
  <si>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</si>
  <si>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</si>
  <si>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</si>
  <si>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</si>
  <si>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</si>
  <si>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</si>
  <si>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</si>
  <si>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</si>
  <si>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</si>
  <si>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</si>
  <si>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</si>
  <si>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</si>
  <si>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</si>
  <si>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</si>
  <si>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</si>
  <si>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</si>
  <si>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</si>
  <si>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</si>
  <si>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</si>
  <si>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</si>
  <si>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</si>
  <si>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</si>
  <si>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</si>
  <si>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</si>
  <si>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</si>
  <si>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</si>
  <si>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</si>
  <si>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</si>
  <si>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</si>
  <si>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</si>
  <si>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</si>
  <si>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</si>
  <si>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</si>
  <si>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</si>
  <si>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</si>
  <si>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</si>
  <si>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</si>
  <si>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</si>
  <si>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</si>
  <si>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</si>
  <si>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</si>
  <si>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</si>
  <si>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</si>
  <si>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</si>
  <si>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</si>
  <si>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</si>
  <si>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</si>
  <si>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</si>
  <si>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</si>
  <si>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</si>
  <si>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</si>
  <si>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</si>
  <si>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</si>
  <si>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</si>
  <si>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</si>
  <si>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</si>
  <si>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</si>
  <si>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</si>
  <si>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</si>
  <si>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</si>
  <si>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</si>
  <si>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</si>
  <si>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</si>
  <si>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</si>
  <si>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</si>
  <si>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</si>
  <si>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</si>
  <si>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</si>
  <si>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</si>
  <si>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</si>
  <si>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</si>
  <si>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</si>
  <si>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</si>
  <si>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</si>
  <si>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</si>
  <si>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</si>
  <si>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</si>
  <si>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</si>
  <si>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</si>
  <si>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</si>
  <si>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</si>
  <si>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</si>
  <si>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</si>
  <si>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</si>
  <si>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</si>
  <si>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</si>
  <si>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</si>
  <si>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</si>
  <si>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</si>
  <si>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</si>
  <si>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</si>
  <si>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</si>
  <si>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</si>
  <si>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</si>
  <si>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</si>
  <si>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</si>
  <si>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</si>
  <si>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</si>
  <si>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</si>
  <si>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</si>
  <si>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</si>
  <si>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</si>
  <si>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</si>
  <si>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</si>
  <si>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</si>
  <si>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</si>
  <si>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</si>
  <si>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</si>
  <si>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</si>
  <si>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</si>
  <si>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</si>
  <si>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</si>
  <si>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</si>
  <si>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</si>
  <si>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</si>
  <si>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</si>
  <si>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</si>
  <si>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</si>
  <si>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</si>
  <si>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</si>
  <si>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</si>
  <si>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</si>
  <si>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</si>
  <si>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</si>
  <si>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</si>
  <si>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</si>
  <si>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</si>
  <si>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</si>
  <si>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</si>
  <si>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</si>
  <si>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</si>
  <si>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</si>
  <si>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</si>
  <si>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</si>
  <si>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</si>
  <si>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</si>
  <si>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</si>
  <si>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</si>
  <si>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</si>
  <si>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</si>
  <si>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</si>
  <si>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</si>
  <si>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</si>
  <si>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</si>
  <si>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</si>
  <si>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</si>
  <si>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</si>
  <si>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</si>
  <si>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</si>
  <si>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</si>
  <si>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</si>
  <si>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</si>
  <si>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</si>
  <si>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</si>
  <si>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</si>
  <si>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</si>
  <si>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</si>
  <si>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</si>
  <si>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</si>
  <si>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</si>
  <si>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</si>
  <si>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</si>
  <si>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</si>
  <si>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</si>
  <si>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</si>
  <si>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</si>
  <si>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</si>
  <si>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</si>
  <si>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</si>
  <si>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</si>
  <si>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</si>
  <si>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</si>
  <si>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</si>
  <si>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</si>
  <si>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</si>
  <si>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</si>
  <si>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</si>
  <si>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</si>
  <si>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</si>
  <si>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</si>
  <si>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</si>
  <si>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</si>
  <si>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</si>
  <si>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</si>
  <si>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</si>
  <si>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</si>
  <si>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</si>
  <si>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</si>
  <si>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</si>
  <si>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</si>
  <si>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</si>
  <si>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</si>
  <si>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</si>
  <si>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</si>
  <si>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</si>
  <si>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</si>
  <si>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</si>
  <si>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</si>
  <si>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</si>
  <si>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</si>
  <si>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</si>
  <si>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</si>
  <si>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</si>
  <si>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</si>
  <si>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</si>
  <si>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</si>
  <si>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</si>
  <si>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</si>
  <si>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</si>
  <si>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</si>
  <si>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</si>
  <si>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</si>
  <si>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</si>
  <si>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</si>
  <si>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</si>
  <si>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</si>
  <si>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</si>
  <si>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</si>
  <si>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</si>
  <si>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</si>
  <si>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</si>
  <si>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</si>
  <si>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</si>
  <si>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</si>
  <si>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</si>
  <si>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</si>
  <si>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</si>
  <si>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</si>
  <si>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</si>
  <si>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</si>
  <si>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</si>
  <si>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</si>
  <si>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</si>
  <si>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</si>
  <si>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</si>
  <si>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</si>
  <si>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</si>
  <si>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</si>
  <si>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</si>
  <si>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</si>
  <si>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</si>
  <si>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</si>
  <si>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</si>
  <si>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</si>
  <si>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</si>
  <si>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</si>
  <si>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</si>
  <si>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</si>
  <si>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</si>
  <si>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</si>
  <si>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</si>
  <si>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</si>
  <si>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</si>
  <si>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</si>
  <si>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</si>
  <si>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</si>
  <si>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</si>
  <si>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</si>
  <si>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</si>
  <si>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</si>
  <si>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</si>
  <si>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</si>
  <si>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</si>
  <si>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</si>
  <si>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</si>
  <si>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</si>
  <si>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</si>
  <si>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</si>
  <si>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</si>
  <si>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</si>
  <si>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</si>
  <si>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</si>
  <si>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</si>
  <si>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</si>
  <si>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</si>
  <si>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</si>
  <si>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</si>
  <si>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</si>
  <si>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</si>
  <si>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</si>
  <si>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</si>
  <si>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</si>
  <si>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</si>
  <si>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</si>
  <si>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</si>
  <si>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</si>
  <si>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</si>
  <si>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</si>
  <si>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</si>
  <si>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</si>
  <si>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</si>
  <si>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</si>
  <si>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</si>
  <si>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</si>
  <si>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</si>
  <si>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</si>
  <si>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</si>
  <si>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</si>
  <si>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</si>
  <si>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</si>
  <si>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</si>
  <si>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</si>
  <si>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</si>
  <si>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</si>
  <si>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</si>
  <si>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</si>
  <si>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</si>
  <si>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</si>
  <si>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</si>
  <si>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</si>
  <si>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</si>
  <si>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</si>
  <si>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</si>
  <si>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</si>
  <si>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</si>
  <si>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</si>
  <si>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</si>
  <si>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</si>
  <si>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</si>
  <si>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</si>
  <si>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</si>
  <si>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</si>
  <si>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</si>
  <si>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</si>
  <si>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</si>
  <si>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</si>
  <si>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</si>
  <si>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</si>
  <si>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</si>
  <si>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</si>
  <si>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</si>
  <si>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</si>
  <si>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</si>
  <si>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</si>
  <si>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</si>
  <si>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</si>
  <si>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</si>
  <si>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</si>
  <si>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</si>
  <si>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</si>
  <si>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</si>
  <si>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</si>
  <si>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</si>
  <si>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</si>
  <si>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</si>
  <si>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</si>
  <si>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</si>
  <si>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</si>
  <si>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</si>
  <si>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</si>
  <si>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</si>
  <si>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</si>
  <si>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</si>
  <si>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</si>
  <si>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</si>
  <si>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</si>
  <si>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</si>
  <si>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</si>
  <si>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</si>
  <si>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</si>
  <si>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</si>
  <si>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</si>
  <si>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</si>
  <si>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</si>
  <si>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</si>
  <si>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</si>
  <si>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</si>
  <si>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</si>
  <si>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</si>
  <si>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</si>
  <si>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</si>
  <si>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</si>
  <si>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</si>
  <si>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</si>
  <si>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</si>
  <si>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</si>
  <si>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</si>
  <si>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</si>
  <si>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</si>
  <si>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</si>
  <si>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</si>
  <si>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</si>
  <si>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</si>
  <si>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</si>
  <si>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</si>
  <si>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</si>
  <si>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</si>
  <si>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</si>
  <si>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</si>
  <si>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</si>
  <si>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</si>
  <si>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</si>
  <si>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</si>
  <si>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</si>
  <si>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</si>
  <si>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</si>
  <si>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</si>
  <si>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</si>
  <si>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</si>
  <si>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</si>
  <si>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</si>
  <si>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</si>
  <si>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</si>
  <si>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</si>
  <si>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</si>
  <si>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</si>
  <si>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</si>
  <si>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</si>
  <si>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</si>
  <si>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</si>
  <si>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</si>
  <si>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</si>
  <si>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</si>
  <si>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</si>
  <si>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</si>
  <si>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</si>
  <si>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</si>
  <si>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</si>
  <si>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</si>
  <si>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</si>
  <si>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</si>
  <si>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</si>
  <si>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</si>
  <si>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</si>
  <si>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</si>
  <si>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</si>
  <si>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</si>
  <si>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</si>
  <si>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</si>
  <si>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</si>
  <si>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</si>
  <si>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</si>
  <si>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</si>
  <si>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</si>
  <si>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</si>
  <si>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</si>
  <si>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</si>
  <si>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</si>
  <si>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</si>
  <si>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</si>
  <si>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</si>
  <si>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</si>
  <si>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</si>
  <si>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</si>
  <si>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</si>
  <si>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</si>
  <si>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</si>
  <si>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</si>
  <si>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</si>
  <si>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</si>
  <si>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</si>
  <si>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</si>
  <si>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</si>
  <si>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</si>
  <si>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</si>
  <si>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</si>
  <si>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</si>
  <si>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</si>
  <si>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</si>
  <si>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</si>
  <si>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</si>
  <si>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</si>
  <si>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</si>
  <si>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</si>
  <si>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</si>
  <si>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</si>
  <si>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</si>
  <si>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</si>
  <si>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</si>
  <si>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</si>
  <si>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</si>
  <si>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</si>
  <si>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</si>
  <si>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</si>
  <si>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</si>
  <si>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</si>
  <si>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</si>
  <si>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</si>
  <si>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</si>
  <si>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</si>
  <si>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</si>
  <si>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</si>
  <si>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</si>
  <si>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</si>
  <si>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</si>
  <si>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</si>
  <si>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</si>
  <si>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</si>
  <si>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</si>
  <si>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</si>
  <si>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</si>
  <si>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</si>
  <si>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</si>
  <si>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</si>
  <si>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</si>
  <si>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</si>
  <si>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</si>
  <si>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</si>
  <si>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</si>
  <si>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</si>
  <si>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</si>
  <si>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</si>
  <si>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</si>
  <si>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</si>
  <si>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</si>
  <si>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</si>
  <si>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</si>
  <si>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</si>
  <si>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</si>
  <si>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</si>
  <si>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</si>
  <si>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</si>
  <si>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</si>
  <si>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</si>
  <si>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</si>
  <si>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</si>
  <si>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</si>
  <si>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</si>
  <si>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</si>
  <si>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</si>
  <si>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</si>
  <si>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</si>
  <si>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</si>
  <si>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</si>
  <si>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</si>
  <si>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</si>
  <si>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</si>
  <si>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</si>
  <si>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</si>
  <si>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</si>
  <si>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</si>
  <si>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</si>
  <si>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</si>
  <si>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</si>
  <si>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</si>
  <si>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</si>
  <si>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</si>
  <si>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</si>
  <si>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</si>
  <si>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</si>
  <si>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</si>
  <si>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</si>
  <si>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</si>
  <si>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</si>
  <si>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</si>
  <si>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</si>
  <si>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</si>
  <si>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</si>
  <si>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</si>
  <si>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</si>
  <si>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</si>
  <si>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</si>
  <si>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</si>
  <si>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</si>
  <si>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</si>
  <si>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</si>
  <si>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</si>
  <si>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</si>
  <si>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</si>
  <si>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</si>
  <si>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</si>
  <si>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</si>
  <si>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</si>
  <si>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</si>
  <si>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</si>
  <si>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</si>
  <si>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</si>
  <si>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</si>
  <si>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</si>
  <si>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</si>
  <si>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</si>
  <si>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</si>
  <si>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</si>
  <si>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</si>
  <si>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</si>
  <si>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</si>
  <si>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</si>
  <si>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</si>
  <si>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</si>
  <si>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</si>
  <si>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</si>
  <si>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</si>
  <si>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</si>
  <si>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</si>
  <si>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</si>
  <si>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</si>
  <si>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</si>
  <si>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</si>
  <si>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</si>
  <si>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</si>
  <si>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</si>
  <si>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</si>
  <si>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</si>
  <si>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</si>
  <si>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</si>
  <si>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</si>
  <si>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</si>
  <si>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</si>
  <si>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</si>
  <si>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</si>
  <si>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</si>
  <si>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</si>
  <si>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</si>
  <si>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</si>
  <si>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</si>
  <si>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</si>
  <si>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</si>
  <si>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</si>
  <si>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</si>
  <si>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</si>
  <si>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</si>
  <si>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</si>
  <si>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</si>
  <si>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</si>
  <si>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</si>
  <si>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</si>
  <si>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</si>
  <si>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</si>
  <si>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</si>
  <si>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</si>
  <si>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</si>
  <si>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</si>
  <si>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</si>
  <si>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</si>
  <si>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</si>
  <si>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</si>
  <si>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</si>
  <si>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</si>
  <si>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</si>
  <si>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</si>
  <si>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</si>
  <si>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</si>
  <si>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</si>
  <si>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</si>
  <si>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</si>
  <si>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</si>
  <si>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</si>
  <si>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</si>
  <si>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</si>
  <si>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</si>
  <si>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</si>
  <si>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</si>
  <si>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</si>
  <si>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</si>
  <si>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</si>
  <si>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</si>
  <si>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</si>
  <si>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</si>
  <si>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</si>
  <si>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</si>
  <si>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</si>
  <si>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</si>
  <si>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</si>
  <si>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</si>
  <si>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</si>
  <si>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</si>
  <si>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</si>
  <si>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</si>
  <si>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</si>
  <si>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</si>
  <si>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</si>
  <si>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</si>
  <si>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</si>
  <si>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</si>
  <si>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</si>
  <si>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</si>
  <si>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</si>
  <si>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</si>
  <si>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</si>
  <si>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</si>
  <si>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</si>
  <si>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</si>
  <si>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</si>
  <si>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</si>
  <si>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</si>
  <si>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</si>
  <si>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</si>
  <si>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</si>
  <si>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</si>
  <si>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</si>
  <si>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</si>
  <si>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</si>
  <si>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</si>
  <si>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</si>
  <si>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</si>
  <si>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</si>
  <si>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</si>
  <si>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</si>
  <si>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</si>
  <si>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</si>
  <si>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</si>
  <si>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</si>
  <si>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</si>
  <si>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</si>
  <si>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</si>
  <si>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</si>
  <si>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</si>
  <si>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</si>
  <si>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</si>
  <si>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</si>
  <si>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</si>
  <si>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</si>
  <si>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</si>
  <si>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</si>
  <si>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</si>
  <si>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</si>
  <si>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</si>
  <si>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</si>
  <si>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</si>
  <si>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</si>
  <si>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</si>
  <si>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</si>
  <si>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</si>
  <si>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</si>
  <si>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</si>
  <si>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</si>
  <si>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</si>
  <si>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</si>
  <si>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</si>
  <si>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</si>
  <si>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</si>
  <si>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</si>
  <si>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</si>
  <si>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</si>
  <si>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</si>
  <si>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</si>
  <si>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</si>
  <si>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</si>
  <si>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</si>
  <si>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</si>
  <si>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</si>
  <si>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</si>
  <si>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</si>
  <si>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</si>
  <si>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</si>
  <si>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</si>
  <si>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</si>
  <si>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</si>
  <si>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</si>
  <si>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</si>
  <si>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</si>
  <si>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</si>
  <si>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</si>
  <si>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</si>
  <si>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</si>
  <si>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</si>
  <si>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</si>
  <si>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</si>
  <si>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</si>
  <si>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</si>
  <si>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</si>
  <si>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</si>
  <si>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</si>
  <si>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</si>
  <si>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</si>
  <si>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</si>
  <si>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</si>
  <si>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</si>
  <si>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</si>
  <si>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</si>
  <si>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</si>
  <si>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</si>
  <si>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</si>
  <si>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</si>
  <si>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</si>
  <si>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</si>
  <si>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</si>
  <si>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</si>
  <si>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</si>
  <si>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</si>
  <si>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</si>
  <si>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</si>
  <si>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</si>
  <si>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</si>
  <si>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</si>
  <si>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</si>
  <si>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</si>
  <si>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</si>
  <si>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</si>
  <si>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</si>
  <si>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</si>
  <si>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</si>
  <si>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</si>
  <si>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</si>
  <si>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</si>
  <si>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</si>
  <si>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</si>
  <si>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</si>
  <si>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</si>
  <si>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</si>
  <si>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</si>
  <si>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</si>
  <si>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</si>
  <si>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</si>
  <si>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</si>
  <si>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</si>
  <si>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</si>
  <si>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</si>
  <si>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</si>
  <si>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</si>
  <si>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</si>
  <si>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</si>
  <si>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</si>
  <si>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</si>
  <si>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</si>
  <si>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</si>
  <si>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</si>
  <si>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</si>
  <si>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</si>
  <si>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</si>
  <si>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</si>
  <si>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</si>
  <si>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</si>
  <si>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</si>
  <si>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</si>
  <si>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</si>
  <si>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</si>
  <si>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</si>
  <si>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</si>
  <si>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</si>
  <si>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</si>
  <si>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</si>
  <si>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</si>
  <si>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</si>
  <si>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</si>
  <si>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</si>
  <si>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</si>
  <si>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</si>
  <si>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</si>
  <si>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</si>
  <si>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</si>
  <si>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</si>
  <si>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</si>
  <si>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</si>
  <si>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</si>
  <si>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</si>
  <si>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</si>
  <si>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</si>
  <si>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</si>
  <si>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</si>
  <si>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</si>
  <si>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</si>
  <si>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</si>
  <si>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</si>
  <si>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</si>
  <si>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</si>
  <si>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</si>
  <si>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</si>
  <si>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</si>
  <si>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</si>
  <si>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</si>
  <si>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</si>
  <si>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</si>
  <si>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</si>
  <si>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</si>
  <si>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</si>
  <si>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</si>
  <si>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</si>
  <si>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</si>
  <si>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</si>
  <si>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</si>
  <si>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</si>
  <si>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</si>
  <si>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</si>
  <si>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</si>
  <si>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</si>
  <si>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</si>
  <si>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</si>
  <si>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</si>
  <si>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</si>
  <si>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</si>
  <si>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</si>
  <si>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</si>
  <si>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</si>
  <si>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</si>
  <si>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</si>
  <si>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</si>
  <si>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</si>
  <si>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</si>
  <si>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</si>
  <si>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</si>
  <si>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</si>
  <si>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</si>
  <si>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</si>
  <si>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</si>
  <si>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</si>
  <si>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</si>
  <si>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</si>
  <si>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</si>
  <si>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</si>
  <si>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</si>
  <si>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</si>
  <si>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</si>
  <si>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</si>
  <si>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</si>
  <si>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</si>
  <si>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</si>
  <si>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</si>
  <si>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</si>
  <si>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</si>
  <si>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</si>
  <si>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</si>
  <si>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</si>
  <si>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</si>
  <si>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</si>
  <si>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</si>
  <si>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</si>
  <si>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</si>
  <si>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</si>
  <si>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</si>
  <si>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</si>
  <si>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</si>
  <si>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</si>
  <si>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</si>
  <si>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</si>
  <si>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</si>
  <si>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</si>
  <si>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</si>
  <si>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</si>
  <si>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</si>
  <si>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</si>
  <si>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</si>
  <si>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</si>
  <si>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</si>
  <si>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</si>
  <si>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</si>
  <si>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</si>
  <si>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</si>
  <si>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</si>
  <si>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</si>
  <si>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</si>
  <si>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</si>
  <si>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</si>
  <si>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</si>
  <si>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</si>
  <si>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</si>
  <si>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</si>
  <si>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</si>
  <si>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</si>
  <si>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</si>
  <si>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</si>
  <si>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</si>
  <si>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</si>
  <si>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</si>
  <si>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</si>
  <si>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</si>
  <si>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</si>
  <si>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</si>
  <si>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</si>
  <si>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</si>
  <si>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</si>
  <si>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</si>
  <si>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</si>
  <si>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</si>
  <si>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</si>
  <si>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</si>
  <si>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</si>
  <si>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</si>
  <si>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</si>
  <si>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</si>
  <si>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</si>
  <si>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</si>
  <si>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</si>
  <si>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</si>
  <si>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</si>
  <si>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</si>
  <si>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</si>
  <si>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</si>
  <si>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</si>
  <si>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</si>
  <si>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</si>
  <si>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</si>
  <si>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</si>
  <si>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</si>
  <si>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</si>
  <si>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</si>
  <si>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</si>
  <si>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</si>
  <si>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</si>
  <si>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</si>
  <si>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</si>
  <si>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</si>
  <si>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</si>
  <si>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</si>
  <si>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</si>
  <si>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</si>
  <si>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</si>
  <si>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</si>
  <si>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</si>
  <si>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</si>
  <si>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</si>
  <si>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</si>
  <si>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</si>
  <si>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</si>
  <si>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</si>
  <si>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</si>
  <si>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</si>
  <si>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</si>
  <si>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</si>
  <si>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</si>
  <si>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</si>
  <si>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</si>
  <si>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</si>
  <si>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</si>
  <si>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</si>
  <si>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</si>
  <si>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</si>
  <si>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</si>
  <si>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</si>
  <si>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</si>
  <si>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</si>
  <si>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</si>
  <si>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</si>
  <si>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</si>
  <si>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</si>
  <si>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</si>
  <si>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</si>
  <si>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</si>
  <si>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</si>
  <si>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</si>
  <si>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</si>
  <si>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</si>
  <si>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</si>
  <si>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</si>
  <si>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</si>
  <si>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</si>
  <si>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</si>
  <si>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</si>
  <si>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</si>
  <si>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</si>
  <si>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</si>
  <si>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</si>
  <si>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</si>
  <si>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</si>
  <si>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</si>
  <si>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</si>
  <si>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</si>
  <si>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</si>
  <si>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</si>
  <si>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</si>
  <si>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</si>
  <si>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</si>
  <si>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</si>
  <si>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</si>
  <si>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</si>
  <si>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</si>
  <si>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</si>
  <si>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</si>
  <si>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</si>
  <si>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</si>
  <si>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</si>
  <si>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</si>
  <si>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</si>
  <si>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</si>
  <si>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</si>
  <si>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</si>
  <si>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</si>
  <si>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</si>
  <si>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</si>
  <si>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</si>
  <si>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</si>
  <si>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</si>
  <si>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</si>
  <si>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</si>
  <si>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</si>
  <si>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</si>
  <si>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</si>
  <si>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</si>
  <si>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</si>
  <si>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</si>
  <si>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</si>
  <si>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</si>
  <si>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</si>
  <si>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</si>
  <si>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</si>
  <si>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</si>
  <si>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</si>
  <si>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</si>
  <si>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</si>
  <si>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</si>
  <si>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</si>
  <si>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</si>
  <si>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</si>
  <si>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</si>
  <si>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</si>
  <si>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</si>
  <si>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</si>
  <si>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</si>
  <si>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</si>
  <si>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</si>
  <si>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</si>
  <si>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</si>
  <si>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</si>
  <si>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</si>
  <si>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</si>
  <si>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</si>
  <si>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</si>
  <si>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</si>
  <si>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</si>
  <si>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</si>
  <si>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</si>
  <si>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</si>
  <si>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</si>
  <si>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</si>
  <si>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</si>
  <si>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</si>
  <si>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</si>
  <si>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</si>
  <si>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</si>
  <si>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</si>
  <si>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</si>
  <si>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</si>
  <si>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</si>
  <si>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</si>
  <si>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</si>
  <si>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</si>
  <si>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</si>
  <si>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</si>
  <si>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</si>
  <si>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</si>
  <si>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</si>
  <si>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</si>
  <si>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</si>
  <si>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</si>
  <si>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</si>
  <si>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</si>
  <si>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</si>
  <si>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</si>
  <si>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</si>
  <si>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</si>
  <si>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</si>
  <si>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</si>
  <si>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</si>
  <si>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</si>
  <si>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</si>
  <si>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</si>
  <si>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</si>
  <si>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</si>
  <si>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</si>
  <si>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</si>
  <si>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</si>
  <si>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</si>
  <si>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</si>
  <si>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</si>
  <si>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</si>
  <si>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</si>
  <si>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</si>
  <si>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</si>
  <si>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</si>
  <si>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</si>
  <si>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</si>
  <si>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</si>
  <si>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</si>
  <si>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</si>
  <si>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</si>
  <si>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</si>
  <si>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</si>
  <si>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</si>
  <si>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</si>
  <si>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</si>
  <si>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</si>
  <si>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</si>
  <si>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</si>
  <si>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</si>
  <si>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</si>
  <si>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</si>
  <si>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</si>
  <si>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</si>
  <si>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</si>
  <si>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</si>
  <si>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</si>
  <si>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</si>
  <si>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</si>
  <si>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</si>
  <si>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</si>
  <si>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</si>
  <si>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</si>
  <si>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</si>
  <si>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</si>
  <si>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</si>
  <si>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</si>
  <si>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</si>
  <si>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</si>
  <si>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</si>
  <si>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</si>
  <si>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</si>
  <si>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</si>
  <si>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</si>
  <si>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</si>
  <si>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</si>
  <si>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</si>
  <si>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</si>
  <si>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</si>
  <si>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</si>
  <si>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</si>
  <si>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</si>
  <si>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</si>
  <si>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</si>
  <si>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</si>
  <si>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</si>
  <si>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</si>
  <si>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</si>
  <si>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</si>
  <si>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</si>
  <si>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</si>
  <si>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</si>
  <si>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</si>
  <si>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</si>
  <si>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</si>
  <si>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</si>
  <si>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</si>
  <si>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</si>
  <si>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</si>
  <si>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</si>
  <si>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</si>
  <si>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</si>
  <si>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</si>
  <si>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</si>
  <si>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</si>
  <si>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</si>
  <si>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</si>
  <si>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</si>
  <si>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</si>
  <si>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</si>
  <si>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</si>
  <si>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</si>
  <si>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</si>
  <si>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</si>
  <si>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</si>
  <si>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</si>
  <si>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</si>
  <si>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</si>
  <si>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</si>
  <si>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</si>
  <si>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</si>
  <si>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</si>
  <si>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</si>
  <si>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</si>
  <si>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</si>
  <si>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</si>
  <si>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</si>
  <si>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</si>
  <si>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</si>
  <si>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</si>
  <si>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</si>
  <si>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</si>
  <si>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</si>
  <si>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</si>
  <si>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</si>
  <si>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</si>
  <si>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</si>
  <si>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</si>
  <si>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</si>
  <si>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</si>
  <si>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</si>
  <si>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</si>
  <si>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</si>
  <si>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</si>
  <si>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</si>
  <si>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</si>
  <si>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</si>
  <si>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</si>
  <si>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</si>
  <si>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</si>
  <si>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</si>
  <si>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</si>
  <si>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</si>
  <si>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</si>
  <si>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</si>
  <si>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</si>
  <si>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</si>
  <si>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</si>
  <si>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</si>
  <si>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</si>
  <si>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</si>
  <si>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</si>
  <si>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</si>
  <si>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</si>
  <si>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</si>
  <si>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</si>
  <si>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</si>
  <si>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</si>
  <si>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</si>
  <si>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</si>
  <si>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</si>
  <si>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</si>
  <si>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</si>
  <si>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</si>
  <si>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</si>
  <si>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</si>
  <si>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</si>
  <si>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</si>
  <si>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</si>
  <si>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</si>
  <si>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</si>
  <si>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</si>
  <si>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</si>
  <si>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</si>
  <si>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</si>
  <si>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</si>
  <si>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</si>
  <si>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</si>
  <si>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</si>
  <si>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</si>
  <si>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</si>
  <si>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</si>
  <si>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</si>
  <si>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</si>
  <si>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</si>
  <si>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</si>
  <si>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</si>
  <si>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</si>
  <si>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</si>
  <si>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</si>
  <si>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</si>
  <si>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</si>
  <si>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</si>
  <si>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</si>
  <si>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</si>
  <si>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</si>
  <si>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</si>
  <si>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</si>
  <si>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</si>
  <si>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</si>
  <si>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</si>
  <si>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</si>
  <si>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</si>
  <si>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</si>
  <si>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</si>
  <si>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</si>
  <si>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</si>
  <si>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</si>
  <si>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</si>
  <si>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</si>
  <si>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</si>
  <si>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</si>
  <si>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</si>
  <si>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</si>
  <si>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</si>
  <si>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</si>
  <si>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</si>
  <si>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</si>
  <si>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</si>
  <si>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</si>
  <si>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</si>
  <si>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</si>
  <si>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</si>
  <si>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</si>
  <si>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</si>
  <si>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</si>
  <si>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</si>
  <si>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</si>
  <si>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</si>
  <si>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</si>
  <si>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</si>
  <si>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</si>
  <si>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</si>
  <si>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</si>
  <si>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</si>
  <si>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</si>
  <si>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</si>
  <si>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</si>
  <si>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</si>
  <si>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</si>
  <si>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</si>
  <si>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</si>
  <si>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</si>
  <si>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</si>
  <si>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</si>
  <si>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</si>
  <si>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</si>
  <si>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</si>
  <si>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</si>
  <si>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</si>
  <si>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</si>
  <si>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</si>
  <si>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</si>
  <si>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</si>
  <si>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</si>
  <si>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</si>
  <si>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</si>
  <si>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</si>
  <si>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</si>
  <si>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</si>
  <si>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</si>
  <si>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</si>
  <si>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</si>
  <si>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</si>
  <si>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</si>
  <si>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</si>
  <si>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</si>
  <si>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</si>
  <si>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</si>
  <si>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</si>
  <si>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</si>
  <si>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</si>
  <si>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</si>
  <si>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</si>
  <si>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</si>
  <si>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</si>
  <si>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</si>
  <si>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</si>
  <si>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</si>
  <si>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</si>
  <si>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</si>
  <si>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</si>
  <si>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</si>
  <si>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</si>
  <si>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</si>
  <si>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</si>
  <si>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</si>
  <si>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</si>
  <si>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</si>
  <si>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</si>
  <si>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</si>
  <si>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</si>
  <si>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</si>
  <si>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</si>
  <si>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</si>
  <si>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</si>
  <si>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</si>
  <si>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</si>
  <si>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</si>
  <si>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</si>
  <si>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</si>
  <si>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</si>
  <si>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</si>
  <si>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</si>
  <si>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</si>
  <si>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</si>
  <si>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</si>
  <si>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</si>
  <si>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</si>
  <si>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</si>
  <si>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</si>
  <si>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</si>
  <si>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</si>
  <si>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</si>
  <si>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</si>
  <si>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</si>
  <si>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</si>
  <si>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</si>
  <si>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</si>
  <si>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</si>
  <si>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</si>
  <si>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</si>
  <si>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</si>
  <si>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</si>
  <si>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</si>
  <si>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</si>
  <si>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</si>
  <si>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</si>
  <si>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</si>
  <si>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</si>
  <si>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</si>
  <si>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</si>
  <si>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</si>
  <si>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</si>
  <si>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</si>
  <si>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</si>
  <si>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</si>
  <si>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</si>
  <si>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</si>
  <si>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</si>
  <si>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</si>
  <si>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</si>
  <si>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</si>
  <si>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</si>
  <si>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</si>
  <si>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</si>
  <si>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</si>
  <si>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</si>
  <si>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</si>
  <si>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</si>
  <si>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</si>
  <si>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</si>
  <si>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</si>
  <si>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</si>
  <si>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</si>
  <si>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</si>
  <si>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</si>
  <si>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</si>
  <si>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</si>
  <si>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</si>
  <si>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</si>
  <si>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</si>
  <si>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</si>
  <si>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</si>
  <si>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</si>
  <si>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</si>
  <si>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</si>
  <si>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</si>
  <si>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</si>
  <si>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</si>
  <si>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</si>
  <si>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</si>
  <si>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</si>
  <si>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</si>
  <si>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</si>
  <si>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</si>
  <si>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</si>
  <si>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</si>
  <si>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</si>
  <si>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</si>
  <si>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</si>
  <si>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</si>
  <si>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</si>
  <si>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</si>
  <si>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</si>
  <si>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</si>
  <si>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</si>
  <si>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</si>
  <si>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</si>
  <si>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</si>
  <si>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</si>
  <si>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</si>
  <si>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</si>
  <si>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</si>
  <si>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</si>
  <si>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</si>
  <si>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</si>
  <si>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</si>
  <si>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</si>
  <si>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</si>
  <si>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</si>
  <si>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</si>
  <si>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</si>
  <si>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</si>
  <si>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</si>
  <si>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</si>
  <si>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</si>
  <si>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</si>
  <si>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</si>
  <si>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</si>
  <si>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</si>
  <si>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</si>
  <si>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</si>
  <si>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</si>
  <si>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</si>
  <si>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</si>
  <si>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</si>
  <si>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</si>
  <si>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</si>
  <si>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</si>
  <si>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</si>
  <si>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</si>
  <si>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</si>
  <si>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</si>
  <si>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</si>
  <si>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</si>
  <si>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</si>
  <si>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</si>
  <si>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</si>
  <si>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</si>
  <si>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</si>
  <si>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</si>
  <si>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</si>
  <si>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</si>
  <si>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</si>
  <si>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</si>
  <si>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</si>
  <si>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</si>
  <si>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</si>
  <si>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</si>
  <si>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</si>
  <si>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</si>
  <si>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</si>
  <si>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</si>
  <si>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</si>
  <si>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</si>
  <si>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</si>
  <si>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</si>
  <si>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</si>
  <si>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</si>
  <si>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</si>
  <si>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</si>
  <si>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</si>
  <si>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</si>
  <si>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</si>
  <si>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</si>
  <si>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</si>
  <si>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</si>
  <si>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</si>
  <si>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</si>
  <si>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</si>
  <si>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</si>
  <si>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</si>
  <si>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</si>
  <si>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</si>
  <si>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</si>
  <si>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</si>
  <si>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</si>
  <si>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</si>
  <si>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</si>
  <si>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</si>
  <si>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</si>
  <si>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</si>
  <si>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</si>
  <si>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</si>
  <si>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</si>
  <si>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</si>
  <si>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</si>
  <si>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</si>
  <si>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</si>
  <si>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</si>
  <si>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</si>
  <si>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</si>
  <si>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</si>
  <si>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</si>
  <si>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</si>
  <si>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</si>
  <si>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</si>
  <si>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</si>
  <si>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</si>
  <si>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</si>
  <si>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</si>
  <si>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</si>
  <si>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</si>
  <si>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</si>
  <si>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</si>
  <si>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</si>
  <si>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</si>
  <si>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</si>
  <si>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</si>
  <si>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</si>
  <si>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</si>
  <si>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</si>
  <si>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</si>
  <si>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</si>
  <si>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</si>
  <si>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</si>
  <si>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</si>
  <si>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</si>
  <si>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</si>
  <si>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</si>
  <si>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</si>
  <si>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</si>
  <si>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</si>
  <si>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</si>
  <si>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</si>
  <si>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</si>
  <si>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</si>
  <si>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</si>
  <si>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</si>
  <si>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</si>
  <si>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</si>
  <si>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</si>
  <si>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</si>
  <si>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</si>
  <si>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</si>
  <si>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</si>
  <si>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</si>
  <si>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</si>
  <si>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</si>
  <si>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</si>
  <si>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</si>
  <si>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</si>
  <si>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</si>
  <si>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</si>
  <si>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</si>
  <si>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</si>
  <si>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</si>
  <si>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</si>
  <si>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</si>
  <si>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</si>
  <si>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</si>
  <si>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</si>
  <si>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</si>
  <si>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</si>
  <si>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</si>
  <si>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</si>
  <si>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</si>
  <si>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</si>
  <si>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</si>
  <si>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</si>
  <si>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</si>
  <si>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</si>
  <si>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</si>
  <si>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</si>
  <si>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</si>
  <si>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</si>
  <si>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</si>
  <si>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</si>
  <si>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</si>
  <si>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</si>
  <si>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</si>
  <si>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</si>
  <si>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</si>
  <si>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</si>
  <si>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</si>
  <si>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</si>
  <si>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</si>
  <si>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</si>
  <si>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</si>
  <si>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</si>
  <si>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</si>
  <si>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</si>
  <si>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</si>
  <si>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</si>
  <si>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</si>
  <si>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</si>
  <si>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</si>
  <si>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</si>
  <si>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</si>
  <si>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</si>
  <si>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</si>
  <si>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</si>
  <si>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</si>
  <si>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</si>
  <si>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</si>
  <si>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</si>
  <si>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</si>
  <si>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</si>
  <si>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</si>
  <si>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</si>
  <si>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</si>
  <si>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</si>
  <si>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</si>
  <si>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</si>
  <si>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</si>
  <si>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</si>
  <si>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</si>
  <si>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</si>
  <si>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</si>
  <si>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</si>
  <si>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</si>
  <si>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</si>
  <si>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</si>
  <si>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</si>
  <si>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</si>
  <si>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</si>
  <si>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</si>
  <si>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</si>
  <si>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</si>
  <si>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</si>
  <si>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</si>
  <si>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PCM-20251031-00000472</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</si>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</sst>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298.46639155092271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0.10904201388621004</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45961.414817476849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45961.414817476849</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45961.414817476849</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45961.414817476849</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45961.414817476849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45961.414817476849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45961.414817476849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45961.414817476849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45961.414817476849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45961.414817476849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45961.414817476849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45961.414817476849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45961.414817476849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45961.414817476849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45961.414817476849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45961.414817476849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45961.414817476849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45961.414817476849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45961.414817476849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45961.414817476849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45961.414817476849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45961.414817476849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45961.414817476849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45961.414817476849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45961.414817476849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45961.414817476849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45961.414817476849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45961.414817476849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45961.414817476849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45961.414817476849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45961.414817476849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45961.414817476849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45961.414817476849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45961.414817476849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45961.414817476849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45961.414817476849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45961.414817476849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45961.414817476849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45961.414817476849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45961.414817476849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45961.414817476849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45961.414817476849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45961.414817476849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45961.414817476849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45961.414817476849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45961.414817476849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45961.414817476849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45961.414817476849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45961.414817476849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45961.414817476849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45961.414817476849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45961.414817476849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45961.414817476849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45961.414817476849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45961.414817476849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45961.414817476849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45961.414817476849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45961.414817476849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45961.414817476849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45961.414817476849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45961.414817476849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45961.414817476849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45961.414817476849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45961.414817476849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45961.414817476849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45961.414817476849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45961.414817476849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45961.414817476849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45961.414817476849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45961.414817476849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45961.414817476849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45961.414817476849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45961.414817476849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45961.414817476849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45961.414817476849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45961.414817476849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45961.414817476849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45961.414817476849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45961.414817476849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45961.414817476849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45961.414817476849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45961.414817476849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45961.414817476849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45961.414817476849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45961.414817476849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45961.414817476849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45961.414817476849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45961.414817476849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45961.414817476849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45961.414817476849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45961.414817476849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45961.414817476849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45961.414817476849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45961.414817476849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45961.414817476849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45961.414817476849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45961.414817476849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45961.414817476849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45961.414817476849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45961.414817476849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45961.414817476849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45961.414817476849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45961.414817476849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45961.414817476849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45961.414817476849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45961.414817476849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45961.414817476849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45961.414817476849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45961.414817476849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45961.414817476849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45961.414817476849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45961.414817476849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45961.414817476849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45961.414817476849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45961.414817476849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45961.414817476849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45961.414817476849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45961.414817476849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45961.414817476849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45961.414817476849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45961.414817476849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45961.414817476849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45961.414817476849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45961.414817476849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45961.414817476849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45961.414817476849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45961.414817476849</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45961.414817476849</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136.41497951388737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2.6727341435180278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45961.414817476849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45961.414817476849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45961.414817476849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45961.414817476849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45961.414817476849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45961.414817476849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45961.414817476849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45961.414817476849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45961.414817476849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45961.414817476849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45961.414817476849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45961.414817476849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45961.414817476849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45961.414817476849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45961.414817476849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45961.414817476849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45961.414817476849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45961.414817476849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45961.414817476849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45961.414817476849</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45961.414817476849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45961.414817476849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45961.414817476849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45961.414817476849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45961.414817476849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45961.414817476849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45961.414817476849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45961.414817476849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45961.414817476849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45961.414817476849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45961.414817476849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45961.414817476849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45961.414817476849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45961.414817476849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45961.414817476849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45961.414817476849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45961.414817476849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45961.414817476849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45961.414817476849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45961.414817476849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45961.414817476849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45961.414817476849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45961.414817476849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45961.414817476849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45961.414817476849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45961.414817476849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45961.414817476849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45961.414817476849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45961.414817476849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45961.414817476849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45961.414817476849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45961.414817476849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45961.414817476849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45961.414817476849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45961.414817476849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45961.414817476849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45961.414817476849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45961.414817476849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45961.414817476849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45961.414817476849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45961.414817476849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45961.414817476849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45961.414817476849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45961.414817476849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45961.414817476849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45961.414817476849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45961.414817476849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45961.414817476849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45961.414817476849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45961.414817476849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45961.414817476849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45961.414817476849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45961.414817476849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45961.414817476849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45961.414817476849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45961.414817476849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45961.414817476849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45961.414817476849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45961.414817476849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45961.414817476849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45961.414817476849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45961.414817476849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45961.414817476849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45961.414817476849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45961.414817476849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45961.414817476849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45961.414817476849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45961.414817476849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45961.414817476849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45961.414817476849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45961.414817476849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45961.414817476849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45961.414817476849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45961.414817476849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45961.414817476849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45961.414817476849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45961.414817476849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45961.414817476849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45961.414817476849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45961.414817476849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45961.414817476849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45961.414817476849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45961.414817476849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45961.414817476849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45961.414817476849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45961.414817476849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45961.414817476849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45961.414817476849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45961.414817476849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45961.414817476849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45961.414817476849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45961.414817476849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45961.414817476849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45961.414817476849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45961.414817476849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45961.414817476849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45961.414817476849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45961.414817476849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45961.414817476849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45961.414817476849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45961.414817476849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45961.414817476849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45961.414817476849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45961.414817476849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45961.414817476849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45961.414817476849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45961.414817476849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45961.414817476849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45961.414817476849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45961.414817476849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45961.414817476849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45961.414817476849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45961.414817476849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45961.414817476849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45961.414817476849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45961.414817476849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45961.414817476849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45961.414817476849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45961.414817476849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45961.414817476849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45961.414817476849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45961.414817476849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45961.414817476849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45961.414817476849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45961.414817476849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45961.414817476849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45961.414817476849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45961.414817476849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45961.414817476849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45961.414817476849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45961.414817476849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45961.414817476849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45961.414817476849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45961.414817476849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45961.414817476849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45961.414817476849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45961.414817476849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45961.414817476849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45961.414817476849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45961.414817476849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45961.414817476849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45961.414817476849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45961.414817476849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45961.414817476849</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45961.414817476849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45961.414817476849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45961.414817476849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45961.414817476849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45961.414817476849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45961.414817476849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45961.414817476849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45961.414817476849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45961.414817476849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45961.414817476849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45961.414817476849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45961.414817476849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45961.414817476849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45961.414817476849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45961.414817476849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45961.414817476849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45961.414817476849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45961.414817476849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45961.414817476849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45961.414817476849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45961.414817476849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45961.414817476849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45961.414817476849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45961.414817476849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45961.414817476849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45961.414817476849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45961.414817476849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45961.414817476849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45961.414817476849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45961.414817476849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45961.414817476849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45961.414817476849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45961.414817476849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45961.414817476849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45961.414817476849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45961.414817476849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45961.414817476849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45961.414817476849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45961.414817476849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45961.414817476849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45961.414817476849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45961.414817476849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45961.414817476849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45961.414817476849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45961.414817476849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45961.414817476849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45961.414817476849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45961.414817476849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45961.414817476849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45961.414817476849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45961.414817476849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45961.414817476849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45961.414817476849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45961.414817476849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45961.414817476849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45961.414817476849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45961.414817476849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45961.414817476849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45961.414817476849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45961.414817476849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45961.414817476849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45961.414817476849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45961.414817476849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45961.414817476849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45961.414817476849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45961.414817476849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45961.414817476849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45961.414817476849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45961.414817476849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45961.414817476849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45961.414817476849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45961.414817476849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45961.414817476849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45961.414817476849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45961.414817476849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45961.414817476849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45961.414817476849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45961.414817476849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45961.414817476849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45961.414817476849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45961.414817476849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45961.414817476849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45961.414817476849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45961.414817476849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45961.414817476849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45961.414817476849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45961.414817476849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45961.414817476849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45961.414817476849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45961.414817476849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45961.414817476849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45961.414817476849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45961.414817476849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45961.414817476849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45961.414817476849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45961.414817476849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45961.414817476849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45961.414817476849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45961.414817476849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45961.414817476849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45961.414817476849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45961.414817476849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45961.414817476849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45961.414817476849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45961.414817476849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45961.414817476849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45961.414817476849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45961.414817476849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45961.414817476849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45961.414817476849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45961.414817476849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45961.414817476849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45961.414817476849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45961.414817476849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45961.414817476849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45961.414817476849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45961.414817476849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45961.414817476849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45961.414817476849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45961.414817476849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45961.414817476849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45961.414817476849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45961.414817476849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45961.414817476849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45961.414817476849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45961.414817476849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45961.414817476849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45961.414817476849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45961.414817476849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45961.414817476849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45961.414817476849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45961.414817476849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45961.414817476849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45961.414817476849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45961.414817476849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45961.414817476849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45961.414817476849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45961.414817476849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45961.414817476849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45961.414817476849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45961.414817476849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45961.414817476849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45961.414817476849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45961.414817476849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45961.414817476849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45961.414817476849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45961.414817476849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45961.414817476849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45961.414817476849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45961.414817476849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45961.414817476849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45961.414817476849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45961.414817476849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45961.414817476849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45961.414817476849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45961.414817476849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45961.414817476849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45961.414817476849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45961.414817476849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45961.414817476849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45961.414817476849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45961.414817476849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45961.414817476849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45961.414817476849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45961.414817476849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45961.414817476849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45961.414817476849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45961.414817476849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45961.414817476849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45961.414817476849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45961.414817476849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45961.414817476849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45961.414817476849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45961.414817476849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45961.414817476849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45961.414817476849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45961.414817476849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45961.414817476849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45961.414817476849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45961.414817476849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45961.414817476849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45961.414817476849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45961.414817476849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45961.414817476849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45961.414817476849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45961.414817476849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45961.414817476849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45961.414817476849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45961.414817476849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45961.414817476849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45961.414817476849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45961.414817476849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45961.414817476849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45961.414817476849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45961.414817476849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45961.414817476849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45961.414817476849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45961.414817476849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45961.414817476849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45961.414817476849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45961.414817476849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45961.414817476849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45961.414817476849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45961.414817476849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45961.414817476849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45961.414817476849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45961.414817476849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45961.414817476849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45961.414817476849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45961.414817476849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45961.414817476849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45961.414817476849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45961.414817476849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45961.414817476849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45961.414817476849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45961.414817476849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45961.414817476849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45961.414817476849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45961.414817476849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45961.414817476849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45961.414817476849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45961.414817476849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45961.414817476849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45961.414817476849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45961.414817476849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45961.414817476849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45961.414817476849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45961.414817476849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45961.414817476849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45961.414817476849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45961.414817476849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45961.414817476849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45961.414817476849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45961.414817476849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45961.414817476849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45961.414817476849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45961.414817476849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45961.414817476849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45961.414817476849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45961.414817476849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45961.414817476849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45961.414817476849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45961.414817476849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45961.414817476849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45961.414817476849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45961.414817476849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45961.414817476849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45961.414817476849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45961.414817476849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45961.414817476849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45961.414817476849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45961.414817476849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45961.414817476849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45961.414817476849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45961.414817476849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45961.414817476849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45961.414817476849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45961.414817476849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45961.414817476849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45961.414817476849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45961.414817476849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45961.414817476849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45961.414817476849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45961.414817476849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45961.414817476849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45961.414817476849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45961.414817476849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45961.414817476849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45961.414817476849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45961.414817476849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45961.414817476849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45961.414817476849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45961.414817476849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45961.414817476849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45961.414817476849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45961.414817476849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45961.414817476849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45961.414817476849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45961.414817476849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45961.414817476849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45961.414817476849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45961.414817476849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45961.414817476849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45961.414817476849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45961.414817476849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45961.414817476849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45961.414817476849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45961.414817476849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45961.414817476849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45961.414817476849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45961.414817476849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45961.414817476849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45961.414817476849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45961.414817476849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45961.414817476849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45961.414817476849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45961.414817476849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45961.414817476849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45961.414817476849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45961.414817476849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45961.414817476849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45961.414817476849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45961.414817476849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45961.414817476849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45961.414817476849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45961.414817476849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45961.414817476849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45961.414817476849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45961.414817476849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45961.414817476849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45961.414817476849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45961.414817476849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45961.414817476849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45961.414817476849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45961.414817476849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45961.414817476849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45961.414817476849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45961.414817476849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45961.414817476849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45961.414817476849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45961.414817476849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45961.414817476849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45961.414817476849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45961.414817476849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45961.414817476849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45961.414817476849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45961.414817476849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45961.414817476849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45961.414817476849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45961.414817476849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45961.414817476849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45961.414817476849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45961.414817476849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45961.414817476849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45961.414817476849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45961.414817476849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45961.414817476849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45961.414817476849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45961.414817476849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45961.414817476849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45961.414817476849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45961.414817476849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45961.414817476849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45961.414817476849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45961.414817476849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45961.414817476849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45961.414817476849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45961.414817476849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45961.414817476849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45961.414817476849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45961.414817476849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45961.414817476849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45961.414817476849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45961.414817476849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45961.414817476849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45961.414817476849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45961.414817476849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45961.414817476849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45961.414817476849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45961.414817476849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45961.414817476849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45961.414817476849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45961.414817476849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45961.414817476849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45961.414817476849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45961.414817476849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45961.414817476849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45961.414817476849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45961.414817476849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45961.414817476849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45961.414817476849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45961.414817476849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45961.414817476849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45961.414817476849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45961.414817476849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45961.414817476849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45961.414817476849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45961.414817476849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45961.414817476849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45961.414817476849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45961.414817476849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45961.414817476849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45961.414817476849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45961.414817476849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45961.414817476849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45961.414817476849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45961.414817476849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45961.414817476849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45961.414817476849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45961.414817476849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45961.414817476849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45961.414817476849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45961.414817476849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45961.414817476849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45961.414817476849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45961.414817476849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45961.414817476849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45961.414817476849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45961.414817476849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45961.414817476849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45961.414817476849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45961.414817476849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45961.414817476849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45961.414817476849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45961.414817476849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45961.414817476849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45961.414817476849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45961.414817476849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45961.414817476849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45961.414817476849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45961.414817476849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45961.414817476849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45961.414817476849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45961.414817476849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45961.414817476849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45961.414817476849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45961.414817476849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45961.414817476849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45961.414817476849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45961.414817476849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45961.414817476849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45961.414817476849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45961.414817476849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45961.414817476849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45961.414817476849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45961.414817476849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45961.414817476849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45961.414817476849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45961.414817476849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45961.414817476849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45961.414817476849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45961.414817476849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45961.414817476849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45961.414817476849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45961.414817476849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45961.414817476849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45961.414817476849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45961.414817476849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45961.414817476849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45961.414817476849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45961.414817476849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45961.414817476849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45961.414817476849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45961.414817476849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45961.414817476849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45961.414817476849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45961.414817476849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45961.414817476849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45961.414817476849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45961.414817476849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45961.414817476849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45961.414817476849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45961.414817476849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45961.414817476849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45961.414817476849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45961.414817476849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45961.414817476849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45961.414817476849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45961.414817476849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45961.414817476849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45961.414817476849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45961.414817476849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45961.414817476849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45961.414817476849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45961.414817476849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45961.414817476849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45961.414817476849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45961.414817476849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45961.414817476849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45961.414817476849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45961.414817476849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45961.414817476849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45961.414817476849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45961.414817476849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45961.414817476849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45961.414817476849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45961.414817476849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45961.414817476849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45961.414817476849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45961.414817476849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45961.414817476849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45961.414817476849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45961.414817476849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45961.414817476849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45961.414817476849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45961.414817476849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45961.414817476849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45961.414817476849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45961.414817476849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45961.414817476849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45961.414817476849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45961.414817476849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45961.414817476849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45961.414817476849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45961.414817476849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45961.414817476849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45961.414817476849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45961.414817476849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45961.414817476849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45961.414817476849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45961.414817476849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45961.414817476849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45961.414817476849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45961.414817476849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45961.414817476849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45961.414817476849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45961.414817476849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45961.414817476849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45961.414817476849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45961.414817476849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45961.414817476849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45961.414817476849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45961.414817476849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45961.414817476849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45961.414817476849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45961.414817476849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45961.414817476849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45961.414817476849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45961.414817476849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45961.414817476849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45961.414817476849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45961.414817476849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45961.414817476849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45961.414817476849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45961.414817476849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45961.414817476849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45961.414817476849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45961.414817476849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45961.414817476849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45961.414817476849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45961.414817476849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45961.414817476849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45961.414817476849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45961.414817476849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45961.414817476849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45961.414817476849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45961.414817476849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45961.414817476849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45961.414817476849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45961.414817476849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45961.414817476849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45961.414817476849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45961.414817476849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45961.414817476849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45961.414817476849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45961.414817476849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45961.414817476849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45961.414817476849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45961.414817476849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45961.414817476849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45961.414817476849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45961.414817476849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45961.414817476849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45961.414817476849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45961.414817476849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45961.414817476849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45961.414817476849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45961.414817476849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45961.414817476849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45961.414817476849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45961.414817476849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45961.414817476849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45961.414817476849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45961.414817476849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45961.414817476849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45961.414817476849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45961.414817476849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45961.414817476849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45961.414817476849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45961.414817476849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45961.414817476849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45961.414817476849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45961.414817476849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45961.414817476849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45961.414817476849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45961.414817476849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45961.414817476849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45961.414817476849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45961.414817476849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45961.414817476849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45961.414817476849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45961.414817476849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45961.414817476849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45961.414817476849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45961.414817476849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45961.414817476849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45961.414817476849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45961.414817476849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45961.414817476849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45961.414817476849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45961.414817476849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45961.414817476849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45961.414817476849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45961.414817476849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45961.414817476849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45961.414817476849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45961.414817476849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45961.414817476849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45961.414817476849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45961.414817476849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45961.414817476849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45961.414817476849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45961.414817476849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45961.414817476849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45961.414817476849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45961.414817476849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45961.414817476849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45961.414817476849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45961.414817476849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45961.414817476849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45961.414817476849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45961.414817476849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45961.414817476849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45961.414817476849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45961.414817476849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45961.414817476849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45961.414817476849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45961.414817476849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45961.414817476849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45961.414817476849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45961.414817476849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45961.414817476849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45961.414817476849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45961.414817476849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45961.414817476849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45961.414817476849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45961.414817476849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45961.414817476849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45961.414817476849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45961.414817476849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45961.414817476849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45961.414817476849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45961.414817476849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45961.414817476849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45961.414817476849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45961.414817476849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45961.414817476849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45961.414817476849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45961.414817476849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45961.414817476849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45961.414817476849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45961.414817476849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45961.414817476849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45961.414817476849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45961.414817476849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45961.414817476849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45961.414817476849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45961.414817476849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45961.414817476849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45961.414817476849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45961.414817476849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45961.414817476849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45961.414817476849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45961.414817476849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45961.414817476849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45961.414817476849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45961.414817476849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45961.414817476849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45961.414817476849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45961.414817476849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45961.414817476849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45961.414817476849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45961.414817476849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45961.414817476849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45961.414817476849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45961.414817476849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45961.414817476849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45961.414817476849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45961.414817476849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45961.414817476849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45961.414817476849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45961.414817476849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45961.414817476849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45961.414817476849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45961.414817476849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45961.414817476849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45961.414817476849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45961.414817476849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45961.414817476849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45961.414817476849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45961.414817476849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45961.414817476849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45961.414817476849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45961.414817476849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45961.414817476849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45961.414817476849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45961.414817476849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45961.414817476849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45961.414817476849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45961.414817476849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45961.414817476849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45961.414817476849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45961.414817476849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45961.414817476849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45961.414817476849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45961.414817476849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45961.414817476849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45961.414817476849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45961.414817476849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45961.414817476849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45961.414817476849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45961.414817476849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45961.414817476849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45961.414817476849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45961.414817476849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45961.414817476849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45961.414817476849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45961.414817476849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45961.414817476849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45961.414817476849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45961.414817476849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45961.414817476849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45961.414817476849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45961.414817476849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45961.414817476849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45961.414817476849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45961.414817476849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45961.414817476849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45961.414817476849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45961.414817476849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45961.414817476849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45961.414817476849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45961.414817476849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45961.414817476849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45961.414817476849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45961.414817476849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45961.414817476849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45961.414817476849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45961.414817476849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45961.414817476849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45961.414817476849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45961.414817476849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45961.414817476849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45961.414817476849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45961.414817476849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45961.414817476849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45961.414817476849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45961.414817476849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45961.414817476849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45961.414817476849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45961.414817476849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45961.414817476849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45961.414817476849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45961.414817476849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45961.414817476849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45961.414817476849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45961.414817476849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45961.414817476849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45961.414817476849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45961.414817476849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45961.414817476849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45961.414817476849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45961.414817476849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45961.414817476849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45961.414817476849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45961.414817476849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45961.414817476849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45961.414817476849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45961.414817476849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45961.414817476849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45961.414817476849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45961.414817476849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45961.414817476849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45961.414817476849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45961.414817476849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45961.414817476849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45961.414817476849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45961.414817476849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45961.414817476849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45961.414817476849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45961.414817476849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45961.414817476849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45961.414817476849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45961.414817476849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45961.414817476849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45961.414817476849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45961.414817476849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45961.414817476849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45961.414817476849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45961.414817476849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45961.414817476849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45961.414817476849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45961.414817476849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45961.414817476849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45961.414817476849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45961.414817476849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45961.414817476849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45961.414817476849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45961.414817476849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45961.414817476849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45961.414817476849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45961.414817476849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45961.414817476849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45961.414817476849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45961.414817476849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45961.414817476849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45961.414817476849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45961.414817476849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45961.414817476849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45961.414817476849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45961.414817476849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45961.414817476849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45961.414817476849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45961.414817476849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45961.414817476849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45961.414817476849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45961.414817476849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45961.414817476849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45961.414817476849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45961.414817476849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45961.414817476849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45961.414817476849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45961.414817476849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45961.414817476849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45961.414817476849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45961.414817476849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45961.414817476849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45961.414817476849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45961.414817476849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45961.414817476849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45961.414817476849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45961.414817476849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45961.414817476849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45961.414817476849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45961.414817476849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45961.414817476849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45961.414817476849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45961.414817476849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45961.414817476849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45961.414817476849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45961.414817476849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45961.414817476849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45961.414817476849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45961.414817476849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45961.414817476849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45961.414817476849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45961.414817476849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45961.414817476849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45961.414817476849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45961.414817476849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45961.414817476849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45961.414817476849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45961.414817476849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45961.414817476849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45961.414817476849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45961.414817476849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45961.414817476849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45961.414817476849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45961.414817476849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45961.414817476849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45961.414817476849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45961.414817476849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45961.414817476849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45961.414817476849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45961.414817476849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45961.414817476849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45961.414817476849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45961.414817476849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45961.414817476849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45961.414817476849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45961.414817476849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45961.414817476849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45961.414817476849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45961.414817476849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45961.414817476849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45961.414817476849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45961.414817476849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45961.414817476849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45961.414817476849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45961.414817476849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45961.414817476849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45961.414817476849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45961.414817476849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45961.414817476849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45961.414817476849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45961.414817476849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45961.414817476849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45961.414817476849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45961.414817476849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45961.414817476849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45961.414817476849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45961.414817476849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45961.414817476849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45961.414817476849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45961.414817476849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45961.414817476849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45961.414817476849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45961.414817476849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45961.414817476849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45961.414817476849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45961.414817476849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45961.414817476849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45961.414817476849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45961.414817476849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45961.414817476849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45961.414817476849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45961.414817476849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45961.414817476849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45961.414817476849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45961.414817476849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45961.414817476849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45961.414817476849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45961.414817476849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45961.414817476849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45961.414817476849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45961.414817476849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45961.414817476849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45961.414817476849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45961.414817476849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45961.414817476849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45961.414817476849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45961.414817476849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45961.414817476849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45961.414817476849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45961.414817476849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45961.414817476849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45961.414817476849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45961.414817476849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45961.414817476849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45961.414817476849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45961.414817476849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45961.414817476849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45961.414817476849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45961.414817476849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45961.414817476849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45961.414817476849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45961.414817476849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45961.414817476849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45961.414817476849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45961.414817476849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45961.414817476849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45961.414817476849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45961.414817476849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45961.414817476849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45961.414817476849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45961.414817476849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45961.414817476849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45961.414817476849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45961.414817476849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45961.414817476849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45961.414817476849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45961.414817476849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45961.414817476849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45961.414817476849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45961.414817476849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45961.414817476849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45961.414817476849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45961.414817476849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45961.414817476849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45961.414817476849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45961.414817476849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45961.414817476849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45961.414817476849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45961.414817476849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45961.414817476849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45961.414817476849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45961.414817476849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45961.414817476849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45961.414817476849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45961.414817476849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45961.414817476849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45961.414817476849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45961.414817476849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45961.414817476849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45961.414817476849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45961.414817476849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45961.414817476849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45961.414817476849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45961.414817476849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45961.414817476849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45961.414817476849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45961.414817476849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45961.414817476849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45961.414817476849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45961.414817476849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45961.414817476849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45961.414817476849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45961.414817476849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45961.414817476849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45961.414817476849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45961.414817476849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45961.414817476849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45961.414817476849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45961.414817476849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45961.414817476849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45961.414817476849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45961.414817476849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45961.414817476849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45961.414817476849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45961.414817476849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45961.414817476849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45961.414817476849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45961.414817476849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45961.414817476849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45961.414817476849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45961.414817476849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45961.414817476849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45961.414817476849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45961.414817476849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45961.414817476849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45961.414817476849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45961.414817476849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45961.414817476849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45961.414817476849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45961.414817476849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45961.414817476849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45961.414817476849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45961.414817476849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45961.414817476849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45961.414817476849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45961.414817476849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45961.414817476849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45961.414817476849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45961.414817476849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45961.414817476849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45961.414817476849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45961.414817476849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45961.414817476849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45961.414817476849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45961.414817476849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45961.414817476849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45961.414817476849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45961.414817476849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45961.414817476849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45961.414817476849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45961.414817476849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45961.414817476849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45961.414817476849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45961.414817476849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45961.414817476849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45961.414817476849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45961.414817476849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45961.414817476849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45961.414817476849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45961.414817476849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45961.414817476849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45961.414817476849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45961.414817476849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45961.414817476849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45961.414817476849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45961.414817476849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45961.414817476849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45961.414817476849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45961.414817476849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45961.414817476849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45961.414817476849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45961.414817476849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45961.414817476849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45961.414817476849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45961.414817476849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45961.414817476849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45961.414817476849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45961.414817476849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45961.414817476849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45961.414817476849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45961.414817476849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45961.414817476849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45961.414817476849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45961.414817476849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45961.414817476849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45961.414817476849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45961.414817476849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45961.414817476849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45961.414817476849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45961.414817476849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45961.414817476849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45961.414817476849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45961.414817476849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45961.414817476849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45961.414817476849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45961.414817476849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45961.414817476849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45961.414817476849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45961.414817476849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45961.414817476849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45961.414817476849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45961.414817476849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45961.414817476849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45961.414817476849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45961.414817476849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45961.414817476849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45961.414817476849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45961.414817476849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45961.414817476849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45961.414817476849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45961.414817476849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45961.414817476849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45961.414817476849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45961.414817476849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45961.414817476849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45961.414817476849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45961.414817476849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257.93409988425265</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0.44606747684883885</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0.33195868055190658</v>
      </c>
      <c r="H4" s="123">
        <v>45961.346273148149</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2</v>
      </c>
      <c r="D5" s="94" t="s">
        <v>36870</v>
      </c>
      <c r="E5" s="98" t="s">
        <v>39021</v>
      </c>
      <c r="F5" s="123">
        <v>45961.374062499999</v>
      </c>
      <c r="G5" s="124">
        <f ca="1">IFERROR(NOW()-F5,"")</f>
        <v>4.0754976849711966E-2</v>
      </c>
      <c r="H5" s="123">
        <v>45961.363761574074</v>
      </c>
      <c r="I5" s="119" t="str">
        <f>IFERROR(VLOOKUP(D5,DB!A:F,6,0),"")</f>
        <v>SCECO</v>
      </c>
      <c r="J5" s="119" t="str">
        <f>IFERROR(VLOOKUP(D5,DB!A:G,7,0),"")</f>
        <v>Dead</v>
      </c>
      <c r="K5" s="125" t="s">
        <v>39116</v>
      </c>
      <c r="L5" s="121" t="str">
        <f>IFERROR(VLOOKUP(D5,DB!A:I,9,0),"")</f>
        <v>Latis</v>
      </c>
    </row>
    <row r="6" spans="1:16" ht="15" customHeight="1">
      <c r="A6" s="119" t="s">
        <v>39117</v>
      </c>
      <c r="B6" s="119" t="str">
        <f>IFERROR(VLOOKUP(D6,DB!A:K,11,0),"")</f>
        <v>R4</v>
      </c>
      <c r="C6" s="120">
        <v>2</v>
      </c>
      <c r="D6" s="94" t="s">
        <v>39118</v>
      </c>
      <c r="E6" s="98" t="s">
        <v>39021</v>
      </c>
      <c r="F6" s="123">
        <v>45961.372499999998</v>
      </c>
      <c r="G6" s="124">
        <f ca="1">IFERROR(NOW()-F6,"")</f>
        <v>4.2317476851167157E-2</v>
      </c>
      <c r="H6" s="123">
        <v>45961.3596875</v>
      </c>
      <c r="I6" s="119" t="str">
        <f>IFERROR(VLOOKUP(D6,DB!A:F,6,0),"")</f>
        <v>Generator-SG</v>
      </c>
      <c r="J6" s="119" t="str">
        <f>IFERROR(VLOOKUP(D6,DB!A:G,7,0),"")</f>
        <v>Dead</v>
      </c>
      <c r="K6" s="125" t="s">
        <v>39119</v>
      </c>
      <c r="L6" s="121" t="str">
        <f>IFERROR(VLOOKUP(D6,DB!A:I,9,0),"")</f>
        <v>Latis</v>
      </c>
    </row>
    <row r="7" spans="1:16" ht="15" customHeight="1">
      <c r="A7" s="119" t="s">
        <v>39120</v>
      </c>
      <c r="B7" s="119" t="str">
        <f>IFERROR(VLOOKUP(D7,DB!A:K,11,0),"")</f>
        <v>R4</v>
      </c>
      <c r="C7" s="120">
        <v>1</v>
      </c>
      <c r="D7" s="121" t="s">
        <v>37574</v>
      </c>
      <c r="E7" s="98" t="s">
        <v>39021</v>
      </c>
      <c r="F7" s="123">
        <v>45961.38858796296</v>
      </c>
      <c r="G7" s="124">
        <f ca="1">IFERROR(NOW()-F7,"")</f>
        <v>2.6229513889120426E-2</v>
      </c>
      <c r="H7" s="123">
        <v>45961.358738425923</v>
      </c>
      <c r="I7" s="119" t="str">
        <f>IFERROR(VLOOKUP(D7,DB!A:F,6,0),"")</f>
        <v>SCECO</v>
      </c>
      <c r="J7" s="119" t="str">
        <f>IFERROR(VLOOKUP(D7,DB!A:G,7,0),"")</f>
        <v>Dead+Dead</v>
      </c>
      <c r="K7" s="125" t="s">
        <v>39116</v>
      </c>
      <c r="L7" s="121" t="str">
        <f>IFERROR(VLOOKUP(D7,DB!A:I,9,0),"")</f>
        <v>Latis</v>
      </c>
    </row>
    <row r="8" spans="1:16" ht="15" customHeight="1">
      <c r="A8" s="119" t="s">
        <v>39121</v>
      </c>
      <c r="B8" s="119" t="str">
        <f>IFERROR(VLOOKUP(D8,DB!A:K,11,0),"")</f>
        <v>R4</v>
      </c>
      <c r="C8" s="120">
        <v>3</v>
      </c>
      <c r="D8" s="121" t="s">
        <v>30508</v>
      </c>
      <c r="E8" s="98" t="s">
        <v>39021</v>
      </c>
      <c r="F8" s="123">
        <v>45961.402986111112</v>
      </c>
      <c r="G8" s="124">
        <f ca="1">IFERROR(NOW()-F8,"")</f>
        <v>1.1831365736725274E-2</v>
      </c>
      <c r="H8" s="123">
        <v>45961.393958333334</v>
      </c>
      <c r="I8" s="119" t="str">
        <f>IFERROR(VLOOKUP(D8,DB!A:F,6,0),"")</f>
        <v>SCECO</v>
      </c>
      <c r="J8" s="119" t="str">
        <f>IFERROR(VLOOKUP(D8,DB!A:G,7,0),"")</f>
        <v>Dead+In progress</v>
      </c>
      <c r="K8" s="125" t="s">
        <v>39122</v>
      </c>
      <c r="L8" s="121" t="str">
        <f>IFERROR(VLOOKUP(D8,DB!A:I,9,0),"")</f>
        <v>Latis</v>
      </c>
    </row>
    <row r="9" spans="1:16" ht="15" customHeight="1">
      <c r="A9" s="119"/>
      <c r="B9" s="119" t="str">
        <f>IFERROR(VLOOKUP(D9,DB!A:K,11,0),"")</f>
        <v/>
      </c>
      <c r="C9" s="120"/>
      <c r="D9" s="121"/>
      <c r="E9" s="98"/>
      <c r="F9" s="123"/>
      <c r="G9" s="124">
        <f ca="1">IFERROR(NOW()-F9,"")</f>
        <v>45961.414817476849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45961.414817476849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45961.414817476849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45961.414817476849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45961.414817476849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45961.414817476849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45961.414817476849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45961.414817476849</v>
      </c>
      <c r="H16" s="123"/>
      <c r="I16" s="119" t="str">
        <f>IFERROR(VLOOKUP(D16,DB!A:F,6,0),"")</f>
        <v/>
      </c>
      <c r="J16" s="119" t="str">
        <f>IFERROR(VLOOKUP(D16,DB!A:G,7,0),"")</f>
        <v/>
      </c>
      <c r="K16" s="125"/>
      <c r="L16" s="121" t="str">
        <f>IFERROR(VLOOKUP(D16,DB!A:I,9,0),"")</f>
        <v/>
      </c>
    </row>
    <row r="17" spans="1:12" ht="15" customHeight="1">
      <c r="A17" s="119"/>
      <c r="B17" s="119"/>
      <c r="C17" s="120"/>
      <c r="D17" s="121"/>
      <c r="E17" s="98"/>
      <c r="F17" s="123"/>
      <c r="G17" s="124">
        <f ca="1">IFERROR(NOW()-F17,"")</f>
        <v>45961.414817476849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45961.414817476849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45961.414817476849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45961.414817476849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45961.414817476849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45961.414817476849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45961.414817476849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45961.414817476849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45961.414817476849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45961.414817476849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45961.414817476849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45961.414817476849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45961.414817476849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45961.414817476849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45961.414817476849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45961.414817476849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45961.414817476849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45961.414817476849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45961.414817476849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45961.414817476849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45961.414817476849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45961.414817476849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45961.414817476849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45961.414817476849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45961.414817476849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45961.414817476849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45961.414817476849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45961.414817476849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45961.414817476849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45961.414817476849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45961.414817476849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45961.414817476849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45961.414817476849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45961.414817476849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45961.414817476849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45961.414817476849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45961.414817476849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45961.414817476849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45961.414817476849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45961.414817476849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45961.414817476849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45961.414817476849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45961.414817476849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45961.414817476849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45961.414817476849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45961.414817476849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45961.414817476849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45961.414817476849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45961.414817476849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45961.414817476849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45961.414817476849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45961.414817476849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45961.414817476849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45961.414817476849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45961.414817476849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45961.414817476849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45961.414817476849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45961.414817476849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45961.414817476849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45961.414817476849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45961.414817476849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45961.414817476849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45961.414817476849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45961.414817476849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45961.414817476849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45961.414817476849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45961.414817476849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45961.414817476849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45961.414817476849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45961.414817476849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45961.414817476849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45961.414817476849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45961.414817476849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45961.414817476849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45961.414817476849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45961.414817476849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45961.414817476849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45961.414817476849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45961.414817476849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45961.414817476849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45961.414817476849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45961.414817476849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45961.414817476849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45961.414817476849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45961.414817476849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45961.414817476849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45961.414817476849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45961.414817476849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45961.414817476849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45961.414817476849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45961.414817476849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45961.414817476849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45961.414817476849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45961.414817476849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45961.414817476849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45961.414817476849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45961.414817476849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45961.414817476849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45961.414817476849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45961.414817476849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45961.414817476849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45961.414817476849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45961.414817476849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45961.414817476849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45961.414817476849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45961.414817476849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45961.414817476849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45961.414817476849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45961.414817476849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45961.414817476849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45961.414817476849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45961.414817476849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45961.414817476849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45961.414817476849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45961.414817476849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45961.414817476849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45961.414817476849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45961.414817476849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45961.414817476849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45961.414817476849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45961.414817476849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45961.414817476849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45961.414817476849</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45961.414817476849</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69.582757291660528</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35.225940162032202</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12.753706365736434</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45961.414817476849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45961.414817476849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45961.414817476849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45961.414817476849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45961.414817476849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45961.414817476849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45961.414817476849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45961.414817476849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45961.414817476849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45961.414817476849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45961.414817476849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45961.414817476849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45961.414817476849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45961.414817476849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45961.414817476849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45961.414817476849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45961.414817476849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45961.414817476849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45961.414817476849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45961.414817476849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45961.414817476849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45961.414817476849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45961.414817476849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45961.414817476849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45961.414817476849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45961.414817476849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45961.414817476849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45961.414817476849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45961.414817476849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45961.414817476849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45961.414817476849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45961.414817476849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45961.414817476849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45961.414817476849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45961.414817476849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45961.414817476849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45961.414817476849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45961.414817476849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45961.414817476849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45961.414817476849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45961.414817476849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45961.414817476849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45961.414817476849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45961.414817476849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45961.414817476849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45961.414817476849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45961.414817476849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45961.414817476849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45961.414817476849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45961.414817476849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45961.414817476849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45961.414817476849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45961.414817476849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45961.414817476849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45961.414817476849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45961.414817476849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45961.414817476849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45961.414817476849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45961.414817476849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45961.414817476849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45961.414817476849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45961.414817476849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45961.414817476849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45961.414817476849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45961.414817476849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45961.414817476849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45961.414817476849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45961.414817476849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45961.414817476849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45961.414817476849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45961.414817476849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45961.414817476849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45961.414817476849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45961.414817476849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45961.414817476849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45961.414817476849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45961.414817476849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45961.414817476849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45961.414817476849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45961.414817476849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45961.414817476849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45961.414817476849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45961.414817476849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45961.414817476849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45961.414817476849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45961.414817476849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45961.414817476849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45961.414817476849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45961.414817476849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45961.414817476849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45961.414817476849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45961.414817476849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45961.414817476849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45961.414817476849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45961.414817476849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45961.414817476849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45961.414817476849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45961.414817476849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45961.414817476849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45961.414817476849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45961.414817476849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45961.414817476849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45961.414817476849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45961.414817476849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45961.414817476849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45961.414817476849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45961.414817476849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45961.414817476849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45961.414817476849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45961.414817476849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45961.414817476849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45961.414817476849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45961.414817476849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45961.414817476849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45961.414817476849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45961.414817476849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45961.414817476849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45961.414817476849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45961.414817476849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45961.414817476849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45961.414817476849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45961.414817476849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45961.414817476849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45961.414817476849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45961.414817476849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45961.414817476849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45961.414817476849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45961.414817476849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45961.414817476849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45961.414817476849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45961.414817476849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45961.414817476849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45961.414817476849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45961.414817476849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45961.414817476849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45961.414817476849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45961.414817476849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45961.414817476849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45961.414817476849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45961.414817476849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45961.414817476849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45961.414817476849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45961.414817476849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45961.414817476849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45961.414817476849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45961.414817476849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45961.414817476849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45961.414817476849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45961.414817476849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45961.414817476849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45961.414817476849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45961.414817476849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45961.414817476849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45961.414817476849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45961.414817476849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45961.414817476849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45961.414817476849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45961.414817476849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45961.414817476849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45961.414817476849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45961.414817476849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45961.414817476849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45961.414817476849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45961.414817476849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45961.414817476849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45961.414817476849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45961.414817476849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45961.414817476849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45961.414817476849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45961.414817476849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45961.414817476849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45961.414817476849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45961.414817476849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45961.414817476849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45961.414817476849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45961.414817476849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45961.414817476849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45961.414817476849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45961.414817476849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45961.414817476849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45961.414817476849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45961.414817476849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45961.414817476849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45961.414817476849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45961.414817476849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45961.414817476849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45961.414817476849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45961.414817476849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45961.414817476849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45961.414817476849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45961.414817476849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45961.414817476849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45961.414817476849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45961.414817476849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45961.414817476849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45961.414817476849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45961.414817476849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45961.414817476849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45961.414817476849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45961.414817476849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45961.414817476849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45961.414817476849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45961.414817476849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45961.414817476849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45961.414817476849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45961.414817476849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45961.414817476849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45961.414817476849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45961.414817476849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45961.414817476849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45961.414817476849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45961.414817476849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45961.414817476849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45961.414817476849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45961.414817476849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45961.414817476849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45961.414817476849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45961.414817476849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45961.414817476849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45961.414817476849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45961.414817476849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45961.414817476849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45961.414817476849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45961.414817476849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45961.414817476849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45961.414817476849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45961.414817476849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45961.414817476849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45961.414817476849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45961.414817476849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45961.414817476849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45961.414817476849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45961.414817476849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45961.414817476849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45961.414817476849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45961.414817476849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45961.414817476849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45961.414817476849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45961.414817476849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45961.414817476849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45961.414817476849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45961.414817476849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45961.414817476849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45961.414817476849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45961.414817476849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45961.414817476849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45961.414817476849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45961.414817476849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45961.414817476849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45961.414817476849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45961.414817476849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45961.414817476849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45961.414817476849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45961.414817476849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45961.414817476849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45961.414817476849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45961.414817476849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45961.414817476849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45961.414817476849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45961.414817476849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45961.414817476849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45961.414817476849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45961.414817476849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45961.414817476849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45961.414817476849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45961.414817476849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45961.414817476849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45961.414817476849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45961.414817476849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45961.414817476849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45961.414817476849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45961.414817476849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45961.414817476849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45961.414817476849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45961.414817476849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45961.414817476849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45961.414817476849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45961.414817476849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45961.414817476849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45961.414817476849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45961.414817476849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45961.414817476849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45961.414817476849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45961.414817476849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45961.414817476849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45961.414817476849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45961.414817476849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45961.414817476849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45961.414817476849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45961.414817476849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45961.414817476849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45961.414817476849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45961.414817476849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45961.414817476849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45961.414817476849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45961.414817476849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45961.414817476849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45961.414817476849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45961.414817476849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45961.414817476849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45961.414817476849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45961.414817476849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45961.414817476849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45961.414817476849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45961.414817476849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45961.414817476849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45961.414817476849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45961.414817476849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45961.414817476849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45961.414817476849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45961.414817476849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45961.414817476849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45961.414817476849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45961.414817476849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45961.414817476849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45961.414817476849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45961.414817476849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45961.414817476849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45961.414817476849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45961.414817476849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45961.414817476849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45961.414817476849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45961.414817476849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45961.414817476849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45961.414817476849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45961.414817476849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45961.414817476849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45961.414817476849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45961.414817476849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45961.414817476849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45961.414817476849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45961.414817476849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45961.414817476849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45961.414817476849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45961.414817476849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45961.414817476849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45961.414817476849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45961.414817476849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45961.414817476849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45961.414817476849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45961.414817476849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45961.414817476849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45961.414817476849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45961.414817476849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45961.414817476849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45961.414817476849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45961.414817476849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45961.414817476849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45961.414817476849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45961.414817476849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45961.414817476849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45961.414817476849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45961.414817476849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45961.414817476849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45961.414817476849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45961.414817476849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45961.414817476849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45961.414817476849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45961.414817476849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45961.414817476849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45961.414817476849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45961.414817476849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45961.414817476849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45961.414817476849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45961.414817476849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45961.414817476849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45961.414817476849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45961.414817476849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45961.414817476849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45961.414817476849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45961.414817476849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45961.414817476849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45961.414817476849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45961.414817476849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45961.414817476849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45961.414817476849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45961.414817476849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45961.414817476849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45961.414817476849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45961.414817476849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45961.414817476849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45961.414817476849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45961.414817476849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45961.414817476849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45961.414817476849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45961.414817476849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45961.414817476849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45961.414817476849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45961.414817476849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45961.414817476849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29994</v>
      </c>
      <c r="E2" s="106" t="s">
        <v>39021</v>
      </c>
      <c r="F2" s="107">
        <v>45961.39230324074</v>
      </c>
      <c r="G2" s="77">
        <f ca="1">IFERROR(NOW()-F2,"")</f>
        <v>2.2514236108690966E-2</v>
      </c>
      <c r="H2" s="107">
        <v>45961.382719907408</v>
      </c>
      <c r="I2" s="103" t="str">
        <f>IFERROR(VLOOKUP(D2,DB!A:F,6,0),"")</f>
        <v>SCECO</v>
      </c>
      <c r="J2" s="102" t="str">
        <f>IFERROR(VLOOKUP(D2,DB!A:G,7,0),"")</f>
        <v>Dead</v>
      </c>
      <c r="K2" s="108" t="s">
        <v>39130</v>
      </c>
      <c r="L2" s="109" t="str">
        <f>IFERROR(VLOOKUP(D2,DB!A:I,9,0),"")</f>
        <v>Latis</v>
      </c>
    </row>
    <row r="3" spans="1:16383" ht="31.5" customHeight="1">
      <c r="A3" s="104" t="s">
        <v>39131</v>
      </c>
      <c r="B3" s="103" t="str">
        <f>IFERROR(VLOOKUP(D3,DB!A:K,11,0),"")</f>
        <v>R6</v>
      </c>
      <c r="C3" s="105">
        <v>1</v>
      </c>
      <c r="D3" s="103" t="s">
        <v>35676</v>
      </c>
      <c r="E3" s="106" t="s">
        <v>39021</v>
      </c>
      <c r="F3" s="107"/>
      <c r="G3" s="77">
        <f ca="1">IFERROR(NOW()-F3,"-")</f>
        <v>45961.414817476849</v>
      </c>
      <c r="H3" s="107">
        <v>45961.382719907408</v>
      </c>
      <c r="I3" s="103" t="str">
        <f>IFERROR(VLOOKUP(D3,DB!A:F,6,0),"")</f>
        <v>SCECO</v>
      </c>
      <c r="J3" s="102" t="str">
        <f>IFERROR(VLOOKUP(D3,DB!A:G,7,0),"")</f>
        <v>Dead</v>
      </c>
      <c r="K3" s="108" t="s">
        <v>39132</v>
      </c>
      <c r="L3" s="109" t="str">
        <f>IFERROR(VLOOKUP(D3,DB!A:I,9,0),"")</f>
        <v>Latis</v>
      </c>
    </row>
    <row r="4" spans="1:16383" ht="31.5" customHeight="1">
      <c r="A4" s="104"/>
      <c r="B4" s="103" t="str">
        <f>IFERROR(VLOOKUP(D4,DB!A:K,11,0),"")</f>
        <v/>
      </c>
      <c r="C4" s="105"/>
      <c r="D4" s="103"/>
      <c r="E4" s="106"/>
      <c r="F4" s="107"/>
      <c r="G4" s="77">
        <f ca="1">IFERROR(NOW()-F4,"-")</f>
        <v>45961.414817476849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45961.414817476849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45961.414817476849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45961.414817476849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45961.414817476849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45961.414817476849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45961.414817476849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45961.414817476849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45961.414817476849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45961.414817476849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45961.414817476849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45961.414817476849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45961.414817476849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45961.414817476849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45961.414817476849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45961.414817476849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45961.414817476849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45961.414817476849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45961.414817476849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45961.414817476849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45961.414817476849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45961.414817476849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45961.414817476849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45961.414817476849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45961.414817476849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45961.414817476849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45961.414817476849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45961.414817476849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45961.414817476849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45961.414817476849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45961.414817476849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45961.414817476849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45961.414817476849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45961.414817476849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45961.414817476849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45961.414817476849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45961.414817476849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45961.414817476849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45961.414817476849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45961.414817476849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45961.414817476849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45961.414817476849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45961.414817476849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45961.414817476849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45961.414817476849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45961.414817476849</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2025-10-31T06:59:45Z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