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81" documentId="120_S{2AC9BD13-BADA-5192-A53E-5A8FF88502F6}" xr6:coauthVersionLast="47" xr6:coauthVersionMax="47" xr10:uidLastSave="{0E5F32CB-F0A0-49E8-8B5A-63D84D7C5109}"/>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4" i="2"/>
  <c r="G4" i="2"/>
  <c r="I4" i="2"/>
  <c r="J4" i="2"/>
  <c r="L4"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<sst xmlns="http://schemas.openxmlformats.org/spreadsheetml/2006/main" count="180283" uniqueCount="39127">
  <si>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</si>
  <si>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</si>
  <si>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</si>
  <si>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</si>
  <si>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</si>
  <si>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</si>
  <si>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</si>
  <si>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</si>
  <si>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</si>
  <si>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</si>
  <si>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</si>
  <si>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</si>
  <si>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</si>
  <si>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</si>
  <si>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</si>
  <si>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</si>
  <si>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</si>
  <si>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</si>
  <si>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</si>
  <si>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</si>
  <si>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</si>
  <si>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</si>
  <si>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</si>
  <si>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</si>
  <si>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</si>
  <si>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</si>
  <si>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</si>
  <si>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</si>
  <si>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</si>
  <si>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</si>
  <si>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</si>
  <si>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</si>
  <si>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</si>
  <si>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</si>
  <si>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</si>
  <si>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</si>
  <si>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</si>
  <si>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</si>
  <si>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</si>
  <si>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</si>
  <si>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</si>
  <si>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</si>
  <si>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</si>
  <si>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</si>
  <si>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</si>
  <si>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</si>
  <si>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</si>
  <si>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</si>
  <si>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</si>
  <si>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</si>
  <si>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</si>
  <si>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</si>
  <si>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</si>
  <si>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</si>
  <si>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</si>
  <si>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</si>
  <si>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</si>
  <si>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</si>
  <si>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</si>
  <si>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</si>
  <si>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</si>
  <si>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</si>
  <si>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</si>
  <si>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</si>
  <si>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</si>
  <si>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</si>
  <si>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</si>
  <si>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</si>
  <si>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</si>
  <si>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</si>
  <si>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</si>
  <si>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</si>
  <si>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</si>
  <si>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</si>
  <si>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</si>
  <si>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</si>
  <si>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</si>
  <si>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</si>
  <si>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</si>
  <si>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</si>
  <si>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</si>
  <si>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</si>
  <si>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</si>
  <si>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</si>
  <si>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</si>
  <si>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</si>
  <si>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</si>
  <si>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</si>
  <si>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</si>
  <si>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</si>
  <si>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</si>
  <si>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</si>
  <si>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</si>
  <si>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</si>
  <si>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</si>
  <si>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</si>
  <si>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</si>
  <si>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</si>
  <si>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</si>
  <si>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</si>
  <si>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</si>
  <si>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</si>
  <si>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</si>
  <si>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</si>
  <si>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</si>
  <si>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</si>
  <si>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</si>
  <si>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</si>
  <si>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</si>
  <si>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</si>
  <si>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</si>
  <si>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</si>
  <si>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</si>
  <si>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</si>
  <si>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</si>
  <si>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</si>
  <si>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</si>
  <si>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</si>
  <si>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</si>
  <si>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</si>
  <si>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</si>
  <si>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</si>
  <si>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</si>
  <si>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</si>
  <si>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</si>
  <si>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</si>
  <si>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</si>
  <si>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</si>
  <si>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</si>
  <si>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</si>
  <si>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</si>
  <si>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</si>
  <si>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</si>
  <si>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</si>
  <si>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</si>
  <si>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</si>
  <si>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</si>
  <si>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</si>
  <si>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</si>
  <si>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</si>
  <si>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</si>
  <si>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</si>
  <si>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</si>
  <si>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</si>
  <si>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</si>
  <si>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</si>
  <si>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</si>
  <si>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</si>
  <si>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</si>
  <si>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</si>
  <si>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</si>
  <si>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</si>
  <si>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</si>
  <si>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</si>
  <si>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</si>
  <si>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</si>
  <si>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</si>
  <si>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</si>
  <si>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</si>
  <si>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</si>
  <si>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</si>
  <si>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</si>
  <si>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</si>
  <si>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</si>
  <si>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</si>
  <si>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</si>
  <si>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</si>
  <si>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</si>
  <si>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</si>
  <si>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</si>
  <si>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</si>
  <si>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</si>
  <si>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</si>
  <si>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</si>
  <si>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</si>
  <si>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</si>
  <si>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</si>
  <si>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</si>
  <si>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</si>
  <si>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</si>
  <si>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</si>
  <si>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</si>
  <si>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</si>
  <si>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</si>
  <si>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</si>
  <si>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</si>
  <si>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</si>
  <si>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</si>
  <si>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</si>
  <si>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</si>
  <si>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</si>
  <si>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</si>
  <si>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</si>
  <si>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</si>
  <si>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</si>
  <si>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</si>
  <si>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</si>
  <si>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</si>
  <si>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</si>
  <si>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</si>
  <si>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</si>
  <si>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</si>
  <si>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</si>
  <si>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</si>
  <si>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</si>
  <si>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</si>
  <si>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</si>
  <si>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</si>
  <si>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</si>
  <si>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</si>
  <si>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</si>
  <si>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</si>
  <si>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</si>
  <si>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</si>
  <si>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</si>
  <si>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</si>
  <si>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</si>
  <si>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</si>
  <si>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</si>
  <si>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</si>
  <si>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</si>
  <si>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</si>
  <si>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</si>
  <si>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</si>
  <si>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</si>
  <si>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</si>
  <si>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</si>
  <si>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</si>
  <si>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</si>
  <si>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</si>
  <si>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</si>
  <si>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</si>
  <si>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</si>
  <si>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</si>
  <si>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</si>
  <si>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</si>
  <si>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</si>
  <si>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</si>
  <si>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</si>
  <si>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</si>
  <si>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</si>
  <si>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</si>
  <si>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</si>
  <si>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</si>
  <si>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</si>
  <si>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</si>
  <si>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</si>
  <si>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</si>
  <si>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</si>
  <si>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</si>
  <si>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</si>
  <si>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</si>
  <si>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</si>
  <si>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</si>
  <si>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</si>
  <si>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</si>
  <si>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</si>
  <si>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</si>
  <si>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</si>
  <si>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</si>
  <si>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</si>
  <si>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</si>
  <si>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</si>
  <si>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</si>
  <si>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</si>
  <si>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</si>
  <si>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</si>
  <si>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</si>
  <si>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</si>
  <si>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</si>
  <si>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</si>
  <si>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</si>
  <si>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</si>
  <si>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</si>
  <si>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</si>
  <si>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</si>
  <si>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</si>
  <si>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</si>
  <si>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</si>
  <si>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</si>
  <si>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</si>
  <si>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</si>
  <si>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</si>
  <si>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</si>
  <si>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</si>
  <si>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</si>
  <si>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</si>
  <si>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</si>
  <si>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</si>
  <si>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</si>
  <si>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</si>
  <si>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</si>
  <si>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</si>
  <si>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</si>
  <si>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</si>
  <si>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</si>
  <si>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</si>
  <si>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</si>
  <si>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</si>
  <si>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</si>
  <si>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</si>
  <si>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</si>
  <si>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</si>
  <si>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</si>
  <si>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</si>
  <si>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</si>
  <si>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</si>
  <si>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</si>
  <si>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</si>
  <si>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</si>
  <si>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</si>
  <si>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</si>
  <si>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</si>
  <si>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</si>
  <si>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</si>
  <si>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</si>
  <si>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</si>
  <si>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</si>
  <si>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</si>
  <si>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</si>
  <si>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</si>
  <si>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</si>
  <si>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</si>
  <si>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</si>
  <si>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</si>
  <si>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</si>
  <si>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</si>
  <si>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</si>
  <si>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</si>
  <si>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</si>
  <si>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</si>
  <si>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</si>
  <si>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</si>
  <si>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</si>
  <si>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</si>
  <si>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</si>
  <si>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</si>
  <si>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</si>
  <si>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</si>
  <si>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</si>
  <si>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</si>
  <si>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</si>
  <si>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</si>
  <si>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</si>
  <si>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</si>
  <si>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</si>
  <si>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</si>
  <si>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</si>
  <si>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</si>
  <si>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</si>
  <si>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</si>
  <si>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</si>
  <si>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</si>
  <si>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</si>
  <si>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</si>
  <si>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</si>
  <si>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</si>
  <si>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</si>
  <si>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</si>
  <si>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</si>
  <si>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</si>
  <si>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</si>
  <si>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</si>
  <si>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</si>
  <si>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</si>
  <si>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</si>
  <si>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</si>
  <si>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</si>
  <si>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</si>
  <si>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</si>
  <si>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</si>
  <si>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</si>
  <si>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</si>
  <si>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</si>
  <si>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</si>
  <si>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</si>
  <si>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</si>
  <si>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</si>
  <si>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</si>
  <si>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</si>
  <si>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</si>
  <si>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</si>
  <si>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</si>
  <si>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</si>
  <si>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</si>
  <si>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</si>
  <si>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</si>
  <si>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</si>
  <si>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</si>
  <si>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</si>
  <si>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</si>
  <si>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</si>
  <si>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</si>
  <si>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</si>
  <si>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</si>
  <si>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</si>
  <si>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</si>
  <si>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</si>
  <si>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</si>
  <si>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</si>
  <si>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</si>
  <si>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</si>
  <si>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</si>
  <si>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</si>
  <si>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</si>
  <si>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</si>
  <si>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</si>
  <si>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</si>
  <si>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</si>
  <si>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</si>
  <si>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</si>
  <si>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</si>
  <si>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</si>
  <si>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</si>
  <si>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</si>
  <si>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</si>
  <si>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</si>
  <si>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</si>
  <si>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</si>
  <si>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</si>
  <si>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</si>
  <si>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</si>
  <si>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</si>
  <si>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</si>
  <si>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</si>
  <si>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</si>
  <si>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</si>
  <si>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</si>
  <si>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</si>
  <si>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</si>
  <si>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</si>
  <si>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</si>
  <si>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</si>
  <si>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</si>
  <si>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</si>
  <si>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</si>
  <si>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</si>
  <si>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</si>
  <si>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</si>
  <si>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</si>
  <si>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</si>
  <si>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</si>
  <si>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</si>
  <si>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</si>
  <si>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</si>
  <si>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</si>
  <si>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</si>
  <si>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</si>
  <si>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</si>
  <si>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</si>
  <si>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</si>
  <si>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</si>
  <si>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</si>
  <si>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</si>
  <si>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</si>
  <si>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</si>
  <si>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</si>
  <si>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</si>
  <si>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</si>
  <si>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</si>
  <si>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</si>
  <si>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</si>
  <si>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</si>
  <si>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</si>
  <si>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</si>
  <si>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</si>
  <si>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</si>
  <si>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</si>
  <si>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</si>
  <si>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</si>
  <si>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</si>
  <si>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</si>
  <si>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</si>
  <si>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</si>
  <si>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</si>
  <si>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</si>
  <si>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</si>
  <si>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</si>
  <si>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</si>
  <si>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</si>
  <si>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</si>
  <si>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</si>
  <si>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</si>
  <si>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</si>
  <si>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</si>
  <si>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</si>
  <si>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</si>
  <si>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</si>
  <si>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</si>
  <si>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</si>
  <si>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</si>
  <si>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</si>
  <si>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</si>
  <si>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</si>
  <si>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</si>
  <si>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</si>
  <si>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</si>
  <si>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</si>
  <si>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</si>
  <si>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</si>
  <si>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</si>
  <si>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</si>
  <si>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</si>
  <si>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</si>
  <si>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</si>
  <si>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</si>
  <si>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</si>
  <si>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</si>
  <si>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</si>
  <si>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</si>
  <si>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</si>
  <si>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</si>
  <si>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</si>
  <si>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</si>
  <si>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</si>
  <si>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</si>
  <si>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</si>
  <si>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</si>
  <si>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</si>
  <si>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</si>
  <si>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</si>
  <si>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</si>
  <si>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</si>
  <si>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</si>
  <si>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</si>
  <si>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</si>
  <si>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</si>
  <si>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</si>
  <si>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</si>
  <si>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</si>
  <si>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</si>
  <si>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</si>
  <si>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</si>
  <si>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</si>
  <si>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</si>
  <si>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</si>
  <si>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</si>
  <si>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</si>
  <si>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</si>
  <si>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</si>
  <si>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</si>
  <si>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</si>
  <si>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</si>
  <si>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</si>
  <si>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</si>
  <si>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</si>
  <si>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</si>
  <si>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</si>
  <si>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</si>
  <si>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</si>
  <si>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</si>
  <si>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</si>
  <si>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</si>
  <si>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</si>
  <si>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</si>
  <si>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</si>
  <si>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</si>
  <si>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</si>
  <si>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</si>
  <si>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</si>
  <si>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</si>
  <si>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</si>
  <si>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</si>
  <si>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</si>
  <si>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</si>
  <si>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</si>
  <si>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</si>
  <si>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</si>
  <si>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</si>
  <si>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</si>
  <si>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</si>
  <si>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</si>
  <si>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</si>
  <si>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</si>
  <si>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</si>
  <si>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</si>
  <si>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</si>
  <si>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</si>
  <si>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</si>
  <si>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</si>
  <si>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</si>
  <si>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</si>
  <si>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</si>
  <si>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</si>
  <si>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</si>
  <si>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</si>
  <si>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</si>
  <si>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</si>
  <si>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</si>
  <si>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</si>
  <si>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</si>
  <si>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</si>
  <si>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</si>
  <si>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</si>
  <si>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</si>
  <si>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</si>
  <si>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</si>
  <si>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</si>
  <si>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</si>
  <si>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</si>
  <si>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</si>
  <si>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</si>
  <si>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</si>
  <si>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</si>
  <si>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</si>
  <si>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</si>
  <si>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</si>
  <si>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</si>
  <si>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</si>
  <si>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</si>
  <si>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</si>
  <si>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</si>
  <si>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</si>
  <si>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</si>
  <si>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</si>
  <si>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</si>
  <si>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</si>
  <si>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</si>
  <si>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</si>
  <si>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</si>
  <si>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</si>
  <si>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</si>
  <si>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</si>
  <si>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</si>
  <si>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</si>
  <si>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</si>
  <si>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</si>
  <si>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</si>
  <si>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</si>
  <si>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</si>
  <si>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</si>
  <si>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</si>
  <si>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</si>
  <si>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</si>
  <si>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</si>
  <si>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</si>
  <si>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</si>
  <si>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</si>
  <si>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</si>
  <si>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</si>
  <si>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</si>
  <si>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</si>
  <si>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</si>
  <si>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</si>
  <si>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</si>
  <si>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</si>
  <si>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</si>
  <si>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</si>
  <si>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</si>
  <si>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</si>
  <si>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</si>
  <si>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</si>
  <si>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</si>
  <si>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</si>
  <si>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</si>
  <si>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</si>
  <si>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</si>
  <si>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</si>
  <si>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</si>
  <si>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</si>
  <si>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</si>
  <si>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</si>
  <si>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</si>
  <si>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</si>
  <si>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</si>
  <si>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</si>
  <si>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</si>
  <si>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</si>
  <si>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</si>
  <si>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</si>
  <si>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</si>
  <si>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</si>
  <si>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</si>
  <si>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</si>
  <si>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</si>
  <si>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</si>
  <si>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</si>
  <si>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</si>
  <si>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</si>
  <si>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</si>
  <si>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</si>
  <si>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</si>
  <si>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</si>
  <si>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</si>
  <si>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</si>
  <si>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</si>
  <si>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</si>
  <si>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</si>
  <si>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</si>
  <si>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</si>
  <si>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</si>
  <si>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</si>
  <si>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</si>
  <si>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</si>
  <si>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</si>
  <si>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</si>
  <si>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</si>
  <si>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</si>
  <si>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</si>
  <si>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</si>
  <si>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</si>
  <si>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</si>
  <si>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</si>
  <si>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</si>
  <si>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</si>
  <si>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</si>
  <si>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</si>
  <si>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</si>
  <si>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</si>
  <si>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</si>
  <si>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</si>
  <si>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</si>
  <si>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</si>
  <si>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</si>
  <si>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</si>
  <si>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</si>
  <si>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</si>
  <si>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</si>
  <si>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</si>
  <si>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</si>
  <si>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</si>
  <si>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</si>
  <si>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</si>
  <si>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</si>
  <si>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</si>
  <si>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</si>
  <si>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</si>
  <si>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</si>
  <si>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</si>
  <si>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</si>
  <si>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</si>
  <si>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</si>
  <si>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</si>
  <si>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</si>
  <si>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</si>
  <si>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</si>
  <si>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</si>
  <si>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</si>
  <si>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</si>
  <si>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</si>
  <si>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</si>
  <si>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</si>
  <si>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</si>
  <si>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</si>
  <si>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</si>
  <si>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</si>
  <si>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</si>
  <si>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</si>
  <si>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</si>
  <si>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</si>
  <si>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</si>
  <si>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</si>
  <si>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</si>
  <si>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</si>
  <si>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</si>
  <si>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</si>
  <si>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</si>
  <si>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</si>
  <si>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</si>
  <si>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</si>
  <si>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</si>
  <si>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</si>
  <si>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</si>
  <si>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</si>
  <si>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</si>
  <si>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</si>
  <si>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</si>
  <si>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</si>
  <si>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</si>
  <si>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</si>
  <si>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</si>
  <si>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</si>
  <si>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</si>
  <si>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</si>
  <si>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</si>
  <si>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</si>
  <si>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</si>
  <si>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</si>
  <si>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</si>
  <si>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</si>
  <si>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</si>
  <si>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</si>
  <si>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</si>
  <si>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</si>
  <si>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</si>
  <si>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</si>
  <si>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</si>
  <si>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</si>
  <si>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</si>
  <si>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</si>
  <si>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</si>
  <si>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</si>
  <si>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</si>
  <si>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</si>
  <si>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</si>
  <si>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</si>
  <si>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</si>
  <si>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</si>
  <si>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</si>
  <si>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</si>
  <si>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</si>
  <si>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</si>
  <si>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</si>
  <si>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</si>
  <si>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</si>
  <si>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</si>
  <si>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</si>
  <si>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</si>
  <si>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</si>
  <si>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</si>
  <si>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</si>
  <si>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</si>
  <si>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</si>
  <si>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</si>
  <si>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</si>
  <si>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</si>
  <si>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</si>
  <si>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</si>
  <si>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</si>
  <si>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</si>
  <si>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</si>
  <si>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</si>
  <si>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</si>
  <si>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</si>
  <si>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</si>
  <si>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</si>
  <si>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</si>
  <si>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</si>
  <si>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</si>
  <si>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</si>
  <si>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</si>
  <si>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</si>
  <si>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</si>
  <si>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</si>
  <si>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</si>
  <si>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</si>
  <si>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</si>
  <si>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</si>
  <si>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</si>
  <si>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</si>
  <si>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</si>
  <si>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</si>
  <si>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</si>
  <si>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</si>
  <si>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</si>
  <si>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</si>
  <si>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</si>
  <si>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</si>
  <si>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</si>
  <si>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</si>
  <si>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</si>
  <si>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</si>
  <si>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</si>
  <si>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</si>
  <si>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</si>
  <si>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</si>
  <si>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</si>
  <si>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</si>
  <si>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</si>
  <si>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</si>
  <si>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</si>
  <si>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</si>
  <si>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</si>
  <si>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</si>
  <si>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</si>
  <si>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</si>
  <si>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</si>
  <si>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</si>
  <si>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</si>
  <si>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</si>
  <si>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</si>
  <si>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</si>
  <si>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</si>
  <si>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</si>
  <si>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</si>
  <si>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</si>
  <si>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</si>
  <si>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</si>
  <si>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</si>
  <si>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</si>
  <si>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</si>
  <si>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</si>
  <si>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</si>
  <si>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</si>
  <si>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</si>
  <si>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</si>
  <si>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</si>
  <si>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</si>
  <si>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</si>
  <si>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</si>
  <si>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</si>
  <si>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</si>
  <si>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</si>
  <si>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</si>
  <si>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</si>
  <si>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</si>
  <si>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</si>
  <si>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</si>
  <si>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</si>
  <si>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</si>
  <si>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</si>
  <si>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</si>
  <si>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</si>
  <si>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</si>
  <si>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</si>
  <si>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</si>
  <si>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</si>
  <si>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</si>
  <si>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</si>
  <si>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</si>
  <si>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</si>
  <si>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</si>
  <si>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</si>
  <si>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</si>
  <si>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</si>
  <si>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</si>
  <si>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</si>
  <si>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</si>
  <si>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</si>
  <si>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</si>
  <si>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</si>
  <si>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</si>
  <si>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</si>
  <si>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</si>
  <si>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</si>
  <si>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</si>
  <si>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</si>
  <si>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</si>
  <si>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</si>
  <si>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</si>
  <si>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</si>
  <si>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</si>
  <si>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</si>
  <si>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</si>
  <si>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</si>
  <si>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</si>
  <si>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</si>
  <si>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</si>
  <si>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</si>
  <si>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</si>
  <si>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</si>
  <si>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</si>
  <si>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</si>
  <si>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</si>
  <si>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</si>
  <si>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</si>
  <si>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</si>
  <si>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</si>
  <si>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</si>
  <si>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</si>
  <si>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</si>
  <si>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</si>
  <si>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</si>
  <si>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</si>
  <si>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</si>
  <si>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</si>
  <si>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</si>
  <si>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</si>
  <si>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</si>
  <si>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</si>
  <si>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</si>
  <si>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</si>
  <si>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</si>
  <si>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</si>
  <si>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</si>
  <si>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</si>
  <si>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</si>
  <si>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</si>
  <si>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</si>
  <si>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</si>
  <si>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</si>
  <si>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</si>
  <si>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</si>
  <si>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</si>
  <si>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</si>
  <si>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</si>
  <si>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</si>
  <si>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</si>
  <si>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</si>
  <si>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</si>
  <si>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</si>
  <si>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</si>
  <si>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</si>
  <si>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</si>
  <si>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</si>
  <si>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</si>
  <si>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</si>
  <si>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</si>
  <si>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</si>
  <si>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</si>
  <si>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</si>
  <si>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</si>
  <si>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</si>
  <si>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</si>
  <si>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</si>
  <si>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</si>
  <si>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</si>
  <si>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</si>
  <si>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</si>
  <si>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</si>
  <si>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</si>
  <si>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</si>
  <si>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</si>
  <si>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</si>
  <si>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</si>
  <si>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</si>
  <si>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</si>
  <si>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</si>
  <si>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</si>
  <si>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</si>
  <si>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</si>
  <si>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</si>
  <si>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</si>
  <si>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</si>
  <si>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</si>
  <si>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</si>
  <si>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</si>
  <si>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</si>
  <si>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</si>
  <si>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</si>
  <si>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</si>
  <si>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</si>
  <si>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</si>
  <si>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</si>
  <si>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</si>
  <si>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</si>
  <si>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</si>
  <si>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</si>
  <si>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</si>
  <si>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</si>
  <si>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</si>
  <si>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</si>
  <si>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</si>
  <si>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</si>
  <si>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</si>
  <si>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</si>
  <si>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</si>
  <si>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</si>
  <si>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</si>
  <si>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</si>
  <si>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</si>
  <si>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</si>
  <si>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</si>
  <si>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</si>
  <si>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</si>
  <si>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</si>
  <si>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</si>
  <si>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</si>
  <si>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</si>
  <si>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</si>
  <si>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</si>
  <si>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</si>
  <si>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</si>
  <si>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</si>
  <si>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</si>
  <si>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</si>
  <si>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</si>
  <si>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</si>
  <si>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</si>
  <si>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</si>
  <si>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</si>
  <si>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</si>
  <si>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</si>
  <si>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</si>
  <si>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</si>
  <si>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</si>
  <si>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</si>
  <si>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</si>
  <si>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</si>
  <si>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</si>
  <si>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</si>
  <si>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</si>
  <si>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</si>
  <si>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</si>
  <si>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</si>
  <si>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</si>
  <si>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</si>
  <si>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</si>
  <si>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</si>
  <si>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</si>
  <si>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</si>
  <si>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</si>
  <si>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</si>
  <si>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</si>
  <si>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</si>
  <si>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</si>
  <si>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</si>
  <si>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</si>
  <si>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</si>
  <si>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</si>
  <si>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</si>
  <si>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</si>
  <si>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</si>
  <si>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</si>
  <si>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</si>
  <si>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</si>
  <si>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</si>
  <si>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</si>
  <si>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</si>
  <si>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</si>
  <si>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</si>
  <si>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</si>
  <si>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</si>
  <si>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</si>
  <si>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</si>
  <si>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</si>
  <si>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</si>
  <si>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</si>
  <si>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</si>
  <si>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</si>
  <si>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</si>
  <si>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</si>
  <si>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</si>
  <si>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</si>
  <si>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</si>
  <si>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</si>
  <si>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</si>
  <si>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</si>
  <si>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</si>
  <si>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</si>
  <si>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</si>
  <si>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</si>
  <si>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</si>
  <si>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</si>
  <si>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</si>
  <si>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</si>
  <si>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</si>
  <si>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</si>
  <si>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</si>
  <si>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</si>
  <si>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</si>
  <si>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</si>
  <si>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</si>
  <si>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</si>
  <si>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</si>
  <si>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</si>
  <si>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</si>
  <si>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</si>
  <si>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</si>
  <si>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</si>
  <si>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</si>
  <si>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</si>
  <si>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</si>
  <si>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</si>
  <si>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</si>
  <si>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</si>
  <si>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</si>
  <si>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</si>
  <si>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</si>
  <si>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</si>
  <si>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</si>
  <si>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</si>
  <si>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</si>
  <si>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</si>
  <si>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</si>
  <si>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</si>
  <si>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</si>
  <si>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</si>
  <si>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</si>
  <si>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</si>
  <si>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</si>
  <si>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</si>
  <si>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</si>
  <si>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</si>
  <si>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</si>
  <si>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</si>
  <si>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</si>
  <si>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</si>
  <si>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</si>
  <si>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</si>
  <si>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</si>
  <si>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</si>
  <si>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</si>
  <si>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</si>
  <si>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</si>
  <si>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</si>
  <si>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</si>
  <si>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</si>
  <si>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</si>
  <si>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</si>
  <si>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</si>
  <si>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</si>
  <si>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</si>
  <si>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</si>
  <si>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</si>
  <si>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</si>
  <si>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</si>
  <si>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</si>
  <si>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</si>
  <si>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</si>
  <si>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</si>
  <si>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</si>
  <si>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</si>
  <si>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</si>
  <si>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</si>
  <si>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</si>
  <si>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</si>
  <si>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</si>
  <si>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</si>
  <si>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</si>
  <si>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</si>
  <si>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</si>
  <si>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</si>
  <si>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</si>
  <si>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</si>
  <si>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</si>
  <si>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</si>
  <si>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</si>
  <si>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</si>
  <si>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</si>
  <si>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</si>
  <si>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</si>
  <si>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</si>
  <si>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</si>
  <si>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</si>
  <si>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</si>
  <si>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</si>
  <si>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</si>
  <si>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</si>
  <si>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</si>
  <si>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</si>
  <si>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</si>
  <si>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</si>
  <si>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</si>
  <si>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</si>
  <si>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</si>
  <si>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</si>
  <si>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</si>
  <si>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</si>
  <si>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</si>
  <si>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</si>
  <si>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</si>
  <si>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</si>
  <si>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</si>
  <si>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</si>
  <si>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</si>
  <si>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</si>
  <si>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</si>
  <si>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</si>
  <si>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</si>
  <si>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</si>
  <si>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</si>
  <si>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</si>
  <si>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</si>
  <si>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</si>
  <si>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</si>
  <si>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</si>
  <si>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</si>
  <si>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</si>
  <si>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</si>
  <si>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</si>
  <si>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</si>
  <si>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</si>
  <si>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</si>
  <si>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</si>
  <si>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</si>
  <si>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</si>
  <si>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</si>
  <si>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</si>
  <si>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</si>
  <si>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</si>
  <si>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</si>
  <si>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</si>
  <si>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</si>
  <si>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</si>
  <si>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</si>
  <si>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</si>
  <si>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</si>
  <si>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</si>
  <si>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</si>
  <si>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</si>
  <si>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</si>
  <si>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</si>
  <si>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</si>
  <si>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</si>
  <si>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</si>
  <si>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</si>
  <si>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</si>
  <si>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</si>
  <si>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</si>
  <si>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</si>
  <si>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</si>
  <si>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</si>
  <si>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</si>
  <si>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</si>
  <si>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</si>
  <si>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</si>
  <si>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</si>
  <si>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</si>
  <si>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</si>
  <si>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</si>
  <si>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</si>
  <si>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</si>
  <si>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</si>
  <si>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</si>
  <si>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</si>
  <si>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</si>
  <si>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</si>
  <si>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</si>
  <si>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</si>
  <si>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</si>
  <si>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</si>
  <si>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</si>
  <si>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</si>
  <si>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</si>
  <si>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</si>
  <si>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</si>
  <si>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</si>
  <si>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</si>
  <si>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</si>
  <si>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</si>
  <si>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</si>
  <si>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</si>
  <si>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</si>
  <si>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</si>
  <si>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</si>
  <si>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</si>
  <si>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</si>
  <si>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</si>
  <si>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</si>
  <si>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</si>
  <si>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</si>
  <si>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</si>
  <si>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</si>
  <si>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</si>
  <si>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</si>
  <si>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</si>
  <si>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</si>
  <si>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</si>
  <si>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</si>
  <si>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</si>
  <si>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</si>
  <si>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</si>
  <si>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</si>
  <si>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</si>
  <si>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</si>
  <si>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</si>
  <si>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</si>
  <si>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</si>
  <si>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</si>
  <si>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</si>
  <si>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</si>
  <si>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</si>
  <si>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</si>
  <si>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</si>
  <si>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</si>
  <si>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</si>
  <si>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</si>
  <si>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</si>
  <si>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</si>
  <si>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</si>
  <si>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</si>
  <si>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</si>
  <si>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</si>
  <si>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</si>
  <si>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</si>
  <si>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</si>
  <si>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</si>
  <si>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</si>
  <si>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</si>
  <si>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</si>
  <si>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</si>
  <si>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</si>
  <si>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</si>
  <si>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</si>
  <si>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</si>
  <si>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</si>
  <si>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</si>
  <si>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</si>
  <si>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</si>
  <si>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</si>
  <si>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</si>
  <si>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</si>
  <si>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</si>
  <si>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</si>
  <si>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</si>
  <si>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</si>
  <si>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</si>
  <si>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</si>
  <si>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</si>
  <si>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</si>
  <si>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</si>
  <si>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</si>
  <si>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</si>
  <si>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</si>
  <si>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</si>
  <si>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</si>
  <si>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</si>
  <si>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</si>
  <si>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</si>
  <si>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</si>
  <si>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</si>
  <si>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</si>
  <si>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</si>
  <si>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</si>
  <si>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</si>
  <si>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</si>
  <si>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</si>
  <si>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</si>
  <si>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</si>
  <si>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</si>
  <si>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</si>
  <si>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</si>
  <si>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</si>
  <si>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</si>
  <si>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</si>
  <si>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</si>
  <si>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</si>
  <si>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</si>
  <si>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</si>
  <si>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</si>
  <si>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</si>
  <si>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</si>
  <si>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</si>
  <si>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</si>
  <si>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</si>
  <si>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</si>
  <si>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</si>
  <si>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</si>
  <si>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</si>
  <si>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</si>
  <si>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</si>
  <si>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</si>
  <si>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</si>
  <si>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</si>
  <si>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</si>
  <si>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</si>
  <si>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</si>
  <si>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</si>
  <si>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</si>
  <si>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</si>
  <si>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</si>
  <si>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</si>
  <si>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</si>
  <si>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</si>
  <si>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</si>
  <si>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</si>
  <si>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</si>
  <si>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</si>
  <si>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</si>
  <si>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</si>
  <si>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</si>
  <si>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</si>
  <si>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</si>
  <si>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</si>
  <si>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</si>
  <si>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</si>
  <si>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</si>
  <si>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</si>
  <si>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</si>
  <si>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</si>
  <si>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</si>
  <si>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</si>
  <si>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</si>
  <si>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</si>
  <si>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</si>
  <si>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</si>
  <si>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</si>
  <si>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</si>
  <si>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</si>
  <si>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</si>
  <si>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</si>
  <si>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</si>
  <si>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</si>
  <si>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</si>
  <si>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</si>
  <si>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</si>
  <si>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</si>
  <si>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</si>
  <si>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</si>
  <si>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</si>
  <si>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</si>
  <si>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</si>
  <si>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</si>
  <si>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</si>
  <si>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</si>
  <si>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</si>
  <si>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</si>
  <si>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</si>
  <si>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</si>
  <si>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</si>
  <si>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</si>
  <si>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</si>
  <si>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</si>
  <si>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</si>
  <si>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</si>
  <si>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</si>
  <si>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</si>
  <si>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</si>
  <si>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</si>
  <si>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</si>
  <si>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</si>
  <si>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</si>
  <si>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</si>
  <si>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</si>
  <si>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</si>
  <si>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</si>
  <si>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</si>
  <si>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</si>
  <si>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</si>
  <si>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</si>
  <si>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</si>
  <si>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</si>
  <si>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</si>
  <si>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</si>
  <si>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</si>
  <si>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</si>
  <si>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</si>
  <si>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</si>
  <si>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</si>
  <si>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</si>
  <si>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</si>
  <si>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</si>
  <si>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</si>
  <si>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</si>
  <si>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</si>
  <si>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</si>
  <si>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</si>
  <si>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</si>
  <si>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</si>
  <si>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</si>
  <si>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</si>
  <si>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</si>
  <si>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</si>
  <si>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</si>
  <si>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</si>
  <si>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</si>
  <si>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</si>
  <si>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</si>
  <si>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</si>
  <si>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</si>
  <si>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</si>
  <si>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</si>
  <si>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</si>
  <si>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</si>
  <si>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</si>
  <si>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</si>
  <si>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</si>
  <si>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</si>
  <si>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</si>
  <si>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</si>
  <si>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</si>
  <si>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</si>
  <si>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</si>
  <si>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</si>
  <si>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</si>
  <si>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</si>
  <si>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</si>
  <si>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</si>
  <si>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</si>
  <si>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</si>
  <si>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</si>
  <si>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</si>
  <si>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</si>
  <si>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</si>
  <si>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</si>
  <si>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</si>
  <si>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</si>
  <si>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</si>
  <si>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</si>
  <si>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</si>
  <si>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</si>
  <si>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</si>
  <si>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</si>
  <si>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</si>
  <si>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</si>
  <si>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</si>
  <si>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</si>
  <si>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</si>
  <si>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</si>
  <si>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</si>
  <si>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</si>
  <si>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</si>
  <si>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</si>
  <si>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</si>
  <si>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</si>
  <si>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</si>
  <si>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</si>
  <si>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</si>
  <si>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</si>
  <si>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</si>
  <si>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</si>
  <si>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</si>
  <si>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</si>
  <si>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</si>
  <si>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</si>
  <si>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</si>
  <si>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</si>
  <si>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</si>
  <si>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</si>
  <si>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</si>
  <si>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</si>
  <si>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</si>
  <si>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</si>
  <si>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</si>
  <si>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</si>
  <si>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</si>
  <si>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</si>
  <si>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</si>
  <si>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</si>
  <si>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</si>
  <si>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</si>
  <si>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</si>
  <si>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</si>
  <si>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</si>
  <si>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</si>
  <si>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</si>
  <si>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</si>
  <si>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</si>
  <si>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</si>
  <si>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</si>
  <si>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</si>
  <si>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</si>
  <si>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</si>
  <si>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</si>
  <si>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</si>
  <si>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</si>
  <si>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</si>
  <si>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</si>
  <si>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</si>
  <si>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</si>
  <si>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</si>
  <si>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</si>
  <si>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</si>
  <si>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</si>
  <si>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</si>
  <si>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</si>
  <si>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</si>
  <si>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</si>
  <si>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</si>
  <si>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</si>
  <si>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</si>
  <si>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</si>
  <si>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</si>
  <si>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</si>
  <si>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</si>
  <si>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</si>
  <si>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</si>
  <si>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</si>
  <si>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</si>
  <si>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</si>
  <si>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</si>
  <si>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</si>
  <si>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</si>
  <si>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</si>
  <si>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</si>
  <si>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</si>
  <si>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</si>
  <si>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</si>
  <si>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</si>
  <si>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</si>
  <si>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</si>
  <si>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</si>
  <si>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</si>
  <si>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</si>
  <si>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</si>
  <si>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</si>
  <si>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</si>
  <si>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</si>
  <si>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</si>
  <si>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</si>
  <si>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</si>
  <si>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</si>
  <si>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</si>
  <si>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</si>
  <si>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</si>
  <si>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</si>
  <si>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</si>
  <si>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</si>
  <si>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</si>
  <si>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</si>
  <si>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</si>
  <si>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</si>
  <si>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</si>
  <si>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</si>
  <si>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</si>
  <si>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</si>
  <si>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</si>
  <si>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</si>
  <si>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</si>
  <si>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</si>
  <si>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</si>
  <si>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</si>
  <si>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</si>
  <si>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</si>
  <si>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</si>
  <si>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</si>
  <si>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</si>
  <si>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</si>
  <si>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</si>
  <si>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</si>
  <si>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</si>
  <si>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</si>
  <si>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</si>
  <si>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</si>
  <si>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</si>
  <si>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</si>
  <si>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</si>
  <si>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</si>
  <si>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</si>
  <si>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</si>
  <si>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</si>
  <si>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</si>
  <si>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</si>
  <si>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</si>
  <si>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</si>
  <si>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</si>
  <si>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</si>
  <si>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</si>
  <si>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</si>
  <si>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</si>
  <si>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</si>
  <si>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</si>
  <si>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</si>
  <si>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</si>
  <si>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</si>
  <si>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</si>
  <si>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</si>
  <si>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</si>
  <si>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</si>
  <si>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</si>
  <si>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</si>
  <si>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</si>
  <si>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</si>
  <si>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</si>
  <si>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</si>
  <si>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</si>
  <si>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</si>
  <si>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</si>
  <si>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</si>
  <si>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</si>
  <si>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</si>
  <si>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</si>
  <si>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</si>
  <si>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</si>
  <si>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</si>
  <si>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</si>
  <si>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</si>
  <si>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</si>
  <si>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</si>
  <si>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</si>
  <si>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</si>
  <si>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</si>
  <si>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</si>
  <si>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</si>
  <si>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</si>
  <si>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</si>
  <si>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</si>
  <si>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</si>
  <si>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</si>
  <si>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</si>
  <si>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</si>
  <si>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</si>
  <si>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</si>
  <si>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</si>
  <si>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</si>
  <si>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</si>
  <si>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</si>
  <si>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</si>
  <si>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</si>
  <si>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</si>
  <si>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</si>
  <si>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</si>
  <si>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</si>
  <si>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</si>
  <si>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</si>
  <si>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</si>
  <si>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</si>
  <si>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</si>
  <si>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</si>
  <si>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</si>
  <si>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</si>
  <si>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</si>
  <si>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</si>
  <si>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</si>
  <si>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</si>
  <si>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</si>
  <si>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</si>
  <si>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</si>
  <si>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</si>
  <si>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</si>
  <si>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</si>
  <si>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</si>
  <si>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</si>
  <si>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</si>
  <si>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</si>
  <si>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</si>
  <si>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</si>
  <si>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</si>
  <si>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</si>
  <si>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</si>
  <si>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</si>
  <si>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</si>
  <si>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</si>
  <si>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</si>
  <si>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</si>
  <si>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</si>
  <si>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</si>
  <si>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</si>
  <si>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</si>
  <si>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</si>
  <si>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</si>
  <si>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</si>
  <si>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</si>
  <si>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</si>
  <si>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</si>
  <si>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</si>
  <si>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</si>
  <si>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</si>
  <si>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</si>
  <si>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</si>
  <si>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</si>
  <si>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</si>
  <si>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</si>
  <si>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</si>
  <si>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</si>
  <si>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</si>
  <si>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</si>
  <si>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</si>
  <si>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</si>
  <si>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</si>
  <si>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</si>
  <si>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</si>
  <si>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</si>
  <si>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</si>
  <si>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</si>
  <si>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</si>
  <si>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</si>
  <si>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</si>
  <si>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</si>
  <si>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</si>
  <si>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</si>
  <si>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</si>
  <si>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</si>
  <si>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</si>
  <si>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</si>
  <si>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</si>
  <si>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</si>
  <si>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</si>
  <si>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</si>
  <si>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</si>
  <si>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</si>
  <si>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</si>
  <si>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</si>
  <si>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</si>
  <si>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</si>
  <si>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</si>
  <si>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</si>
  <si>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</si>
  <si>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</si>
  <si>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</si>
  <si>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</si>
  <si>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</si>
  <si>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</si>
  <si>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</si>
  <si>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</si>
  <si>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</si>
  <si>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</si>
  <si>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</si>
  <si>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</si>
  <si>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</si>
  <si>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</si>
  <si>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</si>
  <si>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</si>
  <si>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</si>
  <si>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</si>
  <si>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</si>
  <si>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</si>
  <si>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</si>
  <si>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</si>
  <si>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</si>
  <si>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</si>
  <si>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</si>
  <si>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</si>
  <si>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</si>
  <si>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</si>
  <si>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</si>
  <si>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</si>
  <si>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</si>
  <si>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</si>
  <si>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</si>
  <si>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</si>
  <si>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</si>
  <si>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</si>
  <si>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</si>
  <si>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</si>
  <si>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</si>
  <si>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</si>
  <si>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</si>
  <si>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</si>
  <si>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</si>
  <si>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</si>
  <si>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</si>
  <si>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</si>
  <si>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</si>
  <si>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</si>
  <si>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</si>
  <si>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</si>
  <si>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</si>
  <si>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</si>
  <si>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</si>
  <si>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</si>
  <si>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</si>
  <si>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</si>
  <si>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</si>
  <si>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</si>
  <si>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</si>
  <si>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</si>
  <si>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</si>
  <si>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</si>
  <si>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</si>
  <si>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</si>
  <si>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</si>
  <si>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</si>
  <si>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</si>
  <si>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</si>
  <si>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</si>
  <si>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</si>
  <si>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</si>
  <si>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</si>
  <si>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</si>
  <si>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</si>
  <si>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</si>
  <si>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</si>
  <si>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</si>
  <si>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</si>
  <si>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</si>
  <si>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</si>
  <si>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</si>
  <si>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</si>
  <si>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</si>
  <si>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</si>
  <si>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</si>
  <si>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</si>
  <si>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</si>
  <si>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</si>
  <si>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</si>
  <si>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</si>
  <si>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</si>
  <si>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</si>
  <si>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</si>
  <si>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</si>
  <si>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</si>
  <si>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</si>
  <si>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</si>
  <si>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</si>
  <si>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</si>
  <si>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</si>
  <si>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</si>
  <si>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</si>
  <si>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</si>
  <si>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</si>
  <si>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</si>
  <si>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</si>
  <si>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</si>
  <si>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</si>
  <si>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</si>
  <si>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</si>
  <si>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</si>
  <si>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</si>
  <si>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</si>
  <si>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</si>
  <si>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</si>
  <si>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</si>
  <si>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</si>
  <si>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</si>
  <si>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</si>
  <si>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</si>
  <si>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</si>
  <si>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</si>
  <si>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</si>
  <si>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</si>
  <si>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</si>
  <si>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</si>
  <si>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</si>
  <si>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</si>
  <si>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</si>
  <si>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</si>
  <si>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</si>
  <si>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</si>
  <si>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</si>
  <si>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</si>
  <si>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</si>
  <si>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</si>
  <si>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</si>
  <si>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</si>
  <si>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</si>
  <si>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</si>
  <si>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</si>
  <si>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</si>
  <si>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</si>
  <si>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</si>
  <si>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</si>
  <si>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</si>
  <si>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</si>
  <si>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</si>
  <si>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</si>
  <si>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</si>
  <si>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</si>
  <si>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</si>
  <si>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</si>
  <si>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</si>
  <si>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</si>
  <si>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</si>
  <si>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</si>
  <si>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</si>
  <si>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</si>
  <si>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</si>
  <si>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</si>
  <si>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</si>
  <si>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</si>
  <si>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</si>
  <si>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</si>
  <si>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</si>
  <si>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</si>
  <si>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</si>
  <si>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</si>
  <si>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</si>
  <si>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</si>
  <si>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</si>
  <si>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</si>
  <si>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</si>
  <si>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</si>
  <si>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</si>
  <si>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</si>
  <si>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</si>
  <si>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</si>
  <si>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</si>
  <si>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</si>
  <si>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</si>
  <si>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</si>
  <si>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</si>
  <si>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</si>
  <si>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</si>
  <si>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</si>
  <si>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</si>
  <si>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</si>
  <si>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</si>
  <si>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</si>
  <si>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</si>
  <si>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</si>
  <si>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</si>
  <si>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</si>
  <si>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</si>
  <si>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</si>
  <si>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</si>
  <si>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</si>
  <si>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</si>
  <si>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</si>
  <si>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</si>
  <si>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</si>
  <si>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</si>
  <si>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</si>
  <si>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</si>
  <si>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</si>
  <si>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</si>
  <si>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</si>
  <si>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</si>
  <si>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</si>
  <si>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</si>
  <si>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</si>
  <si>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</si>
  <si>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</si>
  <si>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</si>
  <si>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</si>
  <si>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</si>
  <si>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</si>
  <si>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</si>
  <si>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</si>
  <si>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</si>
  <si>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</si>
  <si>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</si>
  <si>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</si>
  <si>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</si>
  <si>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</si>
  <si>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</si>
  <si>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</si>
  <si>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</si>
  <si>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</si>
  <si>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</si>
  <si>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</si>
  <si>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</si>
  <si>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</si>
  <si>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</si>
  <si>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</si>
  <si>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</si>
  <si>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</si>
  <si>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</si>
  <si>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</si>
  <si>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</si>
  <si>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</si>
  <si>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</si>
  <si>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</si>
  <si>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</si>
  <si>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</si>
  <si>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</si>
  <si>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</si>
  <si>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</si>
  <si>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</si>
  <si>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</si>
  <si>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</si>
  <si>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</si>
  <si>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</si>
  <si>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</si>
  <si>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</si>
  <si>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</si>
  <si>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</si>
  <si>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</si>
  <si>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</si>
  <si>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</si>
  <si>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</si>
  <si>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</si>
  <si>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</si>
  <si>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</si>
  <si>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</si>
  <si>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</si>
  <si>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</si>
  <si>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</si>
  <si>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</si>
  <si>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</si>
  <si>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</si>
  <si>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</si>
  <si>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</si>
  <si>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</si>
  <si>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</si>
  <si>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</si>
  <si>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</si>
  <si>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</si>
  <si>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</si>
  <si>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</si>
  <si>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</si>
  <si>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</si>
  <si>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</si>
  <si>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</si>
  <si>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</si>
  <si>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</si>
  <si>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</si>
  <si>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</si>
  <si>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</si>
  <si>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</si>
  <si>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</si>
  <si>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</si>
  <si>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</si>
  <si>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</si>
  <si>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</si>
  <si>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</si>
  <si>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</si>
  <si>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</si>
  <si>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</si>
  <si>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</si>
  <si>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</si>
  <si>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</si>
  <si>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</si>
  <si>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</si>
  <si>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</si>
  <si>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</si>
  <si>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</si>
  <si>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</si>
  <si>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</si>
  <si>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</si>
  <si>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</si>
  <si>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</si>
  <si>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</si>
  <si>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</si>
  <si>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</si>
  <si>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</si>
  <si>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</si>
  <si>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</si>
  <si>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</si>
  <si>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</si>
  <si>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</si>
  <si>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</si>
  <si>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</si>
  <si>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</si>
  <si>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</si>
  <si>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</si>
  <si>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</si>
  <si>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</si>
  <si>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</si>
  <si>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</si>
  <si>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</si>
  <si>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</si>
  <si>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</si>
  <si>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</si>
  <si>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</si>
  <si>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</si>
  <si>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</si>
  <si>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</si>
  <si>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</si>
  <si>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</si>
  <si>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</si>
  <si>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</si>
  <si>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</si>
  <si>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</si>
  <si>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</si>
  <si>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</si>
  <si>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</si>
  <si>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</si>
  <si>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</si>
  <si>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</si>
  <si>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</si>
  <si>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</si>
  <si>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</si>
  <si>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</si>
  <si>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</si>
  <si>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</si>
  <si>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</si>
  <si>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</si>
  <si>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</si>
  <si>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</si>
  <si>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</si>
  <si>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</si>
  <si>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</si>
  <si>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</si>
  <si>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</si>
  <si>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</si>
  <si>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</si>
  <si>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</si>
  <si>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</si>
  <si>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</si>
  <si>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</si>
  <si>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</si>
  <si>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</si>
  <si>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</si>
  <si>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</si>
  <si>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</si>
  <si>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</si>
  <si>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</si>
  <si>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</si>
  <si>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</si>
  <si>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</si>
  <si>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</si>
  <si>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</si>
  <si>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</si>
  <si>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</si>
  <si>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</si>
  <si>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</si>
  <si>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</si>
  <si>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</si>
  <si>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</si>
  <si>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</si>
  <si>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</si>
  <si>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</si>
  <si>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</si>
  <si>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</si>
  <si>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</si>
  <si>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</si>
  <si>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</si>
  <si>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</si>
  <si>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</si>
  <si>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</si>
  <si>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</si>
  <si>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</si>
  <si>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</si>
  <si>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</si>
  <si>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</si>
  <si>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</si>
  <si>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</si>
  <si>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</si>
  <si>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</si>
  <si>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</si>
  <si>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</si>
  <si>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</si>
  <si>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</si>
  <si>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</si>
  <si>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</si>
  <si>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</si>
  <si>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</si>
  <si>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</si>
  <si>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</si>
  <si>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</si>
  <si>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</si>
  <si>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</si>
  <si>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</si>
  <si>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</si>
  <si>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</si>
  <si>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</si>
  <si>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</si>
  <si>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</si>
  <si>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</si>
  <si>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</si>
  <si>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</si>
  <si>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</si>
  <si>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</si>
  <si>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</si>
  <si>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</si>
  <si>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</si>
  <si>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</si>
  <si>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</si>
  <si>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</si>
  <si>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</si>
  <si>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</si>
  <si>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</si>
  <si>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</si>
  <si>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</si>
  <si>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</si>
  <si>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</si>
  <si>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</si>
  <si>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</si>
  <si>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</si>
  <si>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</si>
  <si>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</si>
  <si>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</si>
  <si>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</si>
  <si>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</si>
  <si>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</si>
  <si>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</si>
  <si>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</si>
  <si>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</si>
  <si>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</si>
  <si>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</si>
  <si>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</si>
  <si>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</si>
  <si>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</si>
  <si>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</si>
  <si>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</si>
  <si>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</si>
  <si>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</si>
  <si>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</si>
  <si>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</si>
  <si>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</si>
  <si>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</si>
  <si>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</si>
  <si>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</si>
  <si>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</si>
  <si>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</si>
  <si>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</si>
  <si>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</si>
  <si>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</si>
  <si>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</si>
  <si>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</si>
  <si>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</si>
  <si>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</si>
  <si>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</si>
  <si>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</si>
  <si>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</si>
  <si>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</si>
  <si>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</si>
  <si>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</si>
  <si>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</si>
  <si>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</si>
  <si>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</si>
  <si>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</si>
  <si>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</si>
  <si>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</si>
  <si>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</si>
  <si>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</si>
  <si>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</si>
  <si>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</si>
  <si>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</si>
  <si>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</si>
  <si>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</si>
  <si>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</si>
  <si>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</si>
  <si>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</si>
  <si>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</si>
  <si>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</si>
  <si>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</si>
  <si>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</si>
  <si>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</si>
  <si>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</si>
  <si>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</si>
  <si>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</si>
  <si>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</si>
  <si>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</si>
  <si>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</si>
  <si>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</si>
  <si>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</si>
  <si>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</si>
  <si>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</si>
  <si>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</si>
  <si>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</si>
  <si>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</si>
  <si>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</si>
  <si>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</si>
  <si>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</si>
  <si>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</si>
  <si>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</si>
  <si>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</si>
  <si>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</si>
  <si>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</si>
  <si>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</si>
  <si>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</si>
  <si>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</si>
  <si>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</si>
  <si>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</si>
  <si>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</si>
  <si>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</si>
  <si>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</si>
  <si>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</si>
  <si>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</si>
  <si>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</si>
  <si>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</si>
  <si>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</si>
  <si>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</si>
  <si>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</si>
  <si>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</si>
  <si>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</si>
  <si>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</si>
  <si>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</si>
  <si>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</si>
  <si>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</si>
  <si>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</si>
  <si>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</si>
  <si>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</si>
  <si>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</si>
  <si>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</si>
  <si>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</si>
  <si>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</si>
  <si>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</si>
  <si>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</si>
  <si>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</si>
  <si>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</si>
  <si>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</si>
  <si>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</si>
  <si>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</si>
  <si>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</si>
  <si>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</si>
  <si>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</si>
  <si>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</si>
  <si>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</si>
  <si>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</si>
  <si>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</si>
  <si>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</si>
  <si>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</si>
  <si>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</si>
  <si>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</si>
  <si>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</si>
  <si>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</si>
  <si>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</si>
  <si>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</si>
  <si>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</si>
  <si>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</si>
  <si>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</si>
  <si>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</si>
  <si>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</si>
  <si>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</si>
  <si>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</si>
  <si>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</si>
  <si>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</si>
  <si>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</si>
  <si>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</si>
  <si>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</si>
  <si>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</si>
  <si>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</si>
  <si>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</si>
  <si>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</si>
  <si>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</si>
  <si>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</si>
  <si>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</si>
  <si>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</si>
  <si>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</si>
  <si>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</si>
  <si>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</si>
  <si>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</si>
  <si>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</si>
  <si>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</si>
  <si>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</si>
  <si>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</si>
  <si>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</si>
  <si>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</si>
  <si>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</si>
  <si>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</si>
  <si>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</si>
  <si>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</si>
  <si>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</si>
  <si>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</si>
  <si>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</si>
  <si>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</si>
  <si>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</si>
  <si>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</si>
  <si>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</si>
  <si>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</si>
  <si>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</si>
  <si>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</si>
  <si>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</si>
  <si>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</si>
  <si>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</si>
  <si>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</si>
  <si>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</si>
  <si>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</si>
  <si>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</si>
  <si>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</si>
  <si>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</si>
  <si>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</si>
  <si>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</si>
  <si>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</si>
  <si>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</si>
  <si>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</si>
  <si>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</si>
  <si>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</si>
  <si>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</si>
  <si>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</si>
  <si>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</si>
  <si>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</si>
  <si>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</si>
  <si>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</si>
  <si>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</si>
  <si>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</si>
  <si>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</si>
  <si>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</si>
  <si>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</si>
  <si>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</si>
  <si>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</si>
  <si>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</si>
  <si>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</si>
  <si>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</si>
  <si>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</si>
  <si>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</si>
  <si>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</si>
  <si>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</si>
  <si>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</si>
  <si>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</si>
  <si>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</si>
  <si>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</si>
  <si>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</si>
  <si>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</si>
  <si>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</si>
  <si>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</si>
  <si>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</si>
  <si>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</si>
  <si>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</si>
  <si>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</si>
  <si>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</si>
  <si>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</si>
  <si>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</si>
  <si>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</si>
  <si>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</si>
  <si>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</si>
  <si>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</si>
  <si>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</si>
  <si>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</si>
  <si>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</si>
  <si>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</si>
  <si>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</si>
  <si>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</si>
  <si>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</si>
  <si>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</si>
  <si>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</si>
  <si>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</si>
  <si>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</si>
  <si>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</si>
  <si>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</si>
  <si>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</si>
  <si>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</si>
  <si>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</si>
  <si>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</si>
  <si>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</si>
  <si>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</si>
  <si>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</si>
  <si>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</si>
  <si>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</si>
  <si>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</si>
  <si>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</si>
  <si>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</si>
  <si>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</si>
  <si>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</si>
  <si>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</si>
  <si>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</si>
  <si>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</si>
  <si>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</si>
  <si>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</si>
  <si>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</si>
  <si>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</si>
  <si>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</si>
  <si>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</si>
  <si>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</si>
  <si>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</si>
  <si>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</si>
  <si>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</si>
  <si>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</si>
  <si>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</si>
  <si>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</si>
  <si>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</si>
  <si>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</si>
  <si>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</si>
  <si>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</si>
  <si>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</si>
  <si>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</si>
  <si>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</si>
  <si>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</si>
  <si>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</si>
  <si>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</si>
  <si>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</si>
  <si>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</si>
  <si>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</si>
  <si>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</si>
  <si>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</si>
  <si>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</si>
  <si>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</si>
  <si>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</si>
  <si>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</si>
  <si>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</si>
  <si>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</si>
  <si>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</si>
  <si>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</si>
  <si>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</si>
  <si>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</si>
  <si>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</si>
  <si>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</si>
  <si>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</si>
  <si>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</si>
  <si>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</si>
  <si>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</si>
  <si>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</si>
  <si>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</si>
  <si>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</si>
  <si>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</si>
  <si>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</si>
  <si>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</si>
  <si>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</si>
  <si>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</si>
  <si>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</si>
  <si>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</si>
  <si>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</si>
  <si>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</si>
  <si>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</si>
  <si>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</si>
  <si>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</si>
  <si>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</si>
  <si>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</si>
  <si>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</si>
  <si>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</si>
  <si>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</si>
  <si>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</si>
  <si>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</si>
  <si>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</si>
  <si>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</si>
  <si>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</si>
  <si>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</si>
  <si>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</si>
  <si>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</si>
  <si>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</si>
  <si>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</si>
  <si>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</si>
  <si>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</si>
  <si>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</si>
  <si>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</si>
  <si>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</si>
  <si>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</si>
  <si>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</si>
  <si>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</si>
  <si>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</si>
  <si>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</si>
  <si>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</si>
  <si>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</si>
  <si>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</si>
  <si>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</si>
  <si>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</si>
  <si>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</si>
  <si>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</si>
  <si>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</si>
  <si>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</si>
  <si>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</si>
  <si>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</si>
  <si>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</si>
  <si>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</si>
  <si>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</si>
  <si>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</si>
  <si>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</si>
  <si>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</si>
  <si>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</si>
  <si>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</si>
  <si>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</si>
  <si>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</si>
  <si>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</si>
  <si>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</si>
  <si>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</si>
  <si>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</si>
  <si>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</si>
  <si>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</si>
  <si>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</si>
  <si>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</si>
  <si>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</si>
  <si>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</si>
  <si>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</si>
  <si>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</si>
  <si>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</si>
  <si>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</si>
  <si>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</si>
  <si>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</si>
  <si>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</si>
  <si>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</si>
  <si>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</si>
  <si>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</si>
  <si>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</si>
  <si>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</si>
  <si>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</si>
  <si>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</si>
  <si>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</si>
  <si>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</si>
  <si>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</si>
  <si>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</si>
  <si>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</si>
  <si>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</si>
  <si>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</si>
  <si>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</si>
  <si>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</si>
  <si>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</si>
  <si>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</si>
  <si>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</si>
  <si>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</si>
  <si>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</si>
  <si>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</si>
  <si>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</si>
  <si>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</si>
  <si>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</si>
  <si>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</si>
  <si>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</si>
  <si>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</si>
  <si>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</si>
  <si>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</si>
  <si>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</si>
  <si>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</si>
  <si>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</si>
  <si>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</si>
  <si>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</si>
  <si>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</si>
  <si>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</si>
  <si>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</si>
  <si>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</si>
  <si>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</si>
  <si>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</si>
  <si>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</si>
  <si>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</si>
  <si>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</si>
  <si>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</si>
  <si>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</si>
  <si>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</si>
  <si>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</si>
  <si>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</si>
  <si>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</si>
  <si>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</si>
  <si>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</si>
  <si>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</si>
  <si>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</si>
  <si>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</si>
  <si>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</si>
  <si>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</si>
  <si>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</si>
  <si>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</si>
  <si>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</si>
  <si>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</si>
  <si>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</si>
  <si>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</si>
  <si>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</si>
  <si>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</si>
  <si>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</si>
  <si>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</si>
  <si>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</si>
  <si>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</si>
  <si>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</si>
  <si>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</si>
  <si>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</si>
  <si>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</si>
  <si>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</si>
  <si>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</si>
  <si>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</si>
  <si>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</si>
  <si>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</si>
  <si>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</si>
  <si>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</si>
  <si>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</si>
  <si>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</si>
  <si>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</si>
  <si>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</si>
  <si>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</si>
  <si>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</si>
  <si>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</si>
  <si>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</si>
  <si>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</si>
  <si>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</si>
  <si>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</si>
  <si>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</si>
  <si>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</si>
  <si>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</si>
  <si>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</si>
  <si>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</si>
  <si>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</si>
  <si>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</si>
  <si>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</si>
  <si>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</si>
  <si>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</si>
  <si>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</si>
  <si>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</si>
  <si>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</si>
  <si>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</si>
  <si>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</si>
  <si>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</si>
  <si>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</si>
  <si>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</si>
  <si>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</si>
  <si>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</si>
  <si>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</si>
  <si>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</si>
  <si>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</si>
  <si>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</si>
  <si>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</si>
  <si>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</si>
  <si>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</si>
  <si>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</si>
  <si>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</si>
  <si>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</si>
  <si>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</si>
  <si>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</si>
  <si>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</si>
  <si>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</si>
  <si>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</si>
  <si>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</si>
  <si>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</si>
  <si>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</si>
  <si>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</si>
  <si>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</si>
  <si>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</si>
  <si>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</si>
  <si>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</si>
  <si>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</si>
  <si>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</si>
  <si>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</si>
  <si>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</si>
  <si>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</si>
  <si>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</si>
  <si>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</si>
  <si>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</si>
  <si>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</si>
  <si>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</si>
  <si>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</si>
  <si>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</si>
  <si>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</si>
  <si>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</si>
  <si>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</si>
  <si>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</si>
  <si>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</si>
  <si>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</si>
  <si>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</si>
  <si>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</si>
  <si>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</si>
  <si>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</si>
  <si>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</si>
  <si>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</si>
  <si>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</si>
  <si>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</si>
  <si>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</si>
  <si>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</si>
  <si>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</si>
  <si>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</si>
  <si>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</si>
  <si>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</si>
  <si>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</si>
  <si>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</si>
  <si>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</si>
  <si>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</si>
  <si>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</si>
  <si>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</si>
  <si>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</si>
  <si>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</si>
  <si>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</si>
  <si>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</si>
  <si>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</si>
  <si>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</si>
  <si>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</si>
  <si>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</si>
  <si>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</si>
  <si>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</si>
  <si>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</si>
  <si>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</si>
  <si>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</si>
  <si>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</si>
  <si>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</si>
  <si>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</si>
  <si>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</si>
  <si>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</si>
  <si>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</si>
  <si>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</si>
  <si>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</si>
  <si>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</si>
  <si>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</si>
  <si>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</si>
  <si>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</si>
  <si>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</si>
  <si>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</si>
  <si>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</si>
  <si>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</si>
  <si>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</si>
  <si>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</si>
  <si>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</si>
  <si>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</si>
  <si>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</si>
  <si>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</si>
  <si>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</si>
  <si>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</si>
  <si>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</si>
  <si>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</si>
  <si>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</si>
  <si>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</si>
  <si>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</si>
  <si>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</si>
  <si>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</si>
  <si>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</si>
  <si>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</si>
  <si>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</si>
  <si>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</si>
  <si>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</si>
  <si>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</si>
  <si>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</si>
  <si>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</si>
  <si>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</si>
  <si>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</si>
  <si>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</si>
  <si>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</si>
  <si>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</si>
  <si>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</si>
  <si>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</si>
  <si>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</si>
  <si>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</si>
  <si>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</si>
  <si>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</si>
  <si>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</si>
  <si>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</si>
  <si>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</si>
  <si>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</si>
  <si>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</si>
  <si>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</si>
  <si>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</si>
  <si>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</si>
  <si>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</si>
  <si>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</si>
  <si>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</si>
  <si>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</si>
  <si>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</si>
  <si>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</si>
  <si>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</si>
  <si>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</si>
  <si>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</si>
  <si>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</si>
  <si>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</si>
  <si>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</si>
  <si>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</si>
  <si>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</si>
  <si>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</si>
  <si>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</si>
  <si>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</si>
  <si>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</si>
  <si>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</si>
  <si>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</si>
  <si>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</si>
  <si>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</si>
  <si>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</si>
  <si>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</si>
  <si>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</si>
  <si>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</si>
  <si>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</si>
  <si>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</si>
  <si>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</si>
  <si>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</si>
  <si>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</si>
  <si>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</si>
  <si>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</si>
  <si>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</si>
  <si>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</si>
  <si>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</si>
  <si>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</si>
  <si>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</si>
  <si>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</si>
  <si>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</si>
  <si>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</si>
  <si>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</si>
  <si>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</si>
  <si>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</si>
  <si>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</si>
  <si>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</si>
  <si>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</si>
  <si>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</si>
  <si>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</si>
  <si>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</si>
  <si>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</si>
  <si>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</si>
  <si>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</si>
  <si>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</si>
  <si>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</si>
  <si>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</si>
  <si>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</si>
  <si>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</si>
  <si>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</si>
  <si>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</si>
  <si>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</si>
  <si>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</si>
  <si>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</si>
  <si>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</si>
  <si>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</si>
  <si>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</si>
  <si>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</si>
  <si>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</si>
  <si>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</si>
  <si>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</si>
  <si>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</si>
  <si>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</si>
  <si>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</si>
  <si>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</si>
  <si>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</si>
  <si>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</si>
  <si>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</si>
  <si>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</si>
  <si>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</si>
  <si>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</si>
  <si>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</si>
  <si>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</si>
  <si>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</si>
  <si>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</si>
  <si>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</si>
  <si>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</si>
  <si>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</si>
  <si>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</si>
  <si>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</si>
  <si>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</si>
  <si>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</si>
  <si>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</si>
  <si>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</si>
  <si>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</si>
  <si>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</si>
  <si>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</si>
  <si>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</si>
  <si>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</si>
  <si>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</si>
  <si>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</si>
  <si>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</si>
  <si>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</si>
  <si>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</si>
  <si>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</si>
  <si>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</si>
  <si>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</si>
  <si>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</si>
  <si>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</si>
  <si>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</si>
  <si>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</si>
  <si>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</si>
  <si>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</si>
  <si>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</si>
  <si>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</si>
  <si>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</si>
  <si>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</si>
  <si>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</si>
  <si>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</si>
  <si>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</si>
  <si>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</si>
  <si>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</si>
  <si>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</si>
  <si>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</si>
  <si>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</si>
  <si>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</si>
  <si>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</si>
  <si>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</si>
  <si>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</si>
  <si>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</si>
  <si>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</si>
  <si>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</si>
  <si>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</si>
  <si>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</si>
  <si>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</si>
  <si>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</si>
  <si>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</si>
  <si>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</si>
  <si>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</si>
  <si>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</si>
  <si>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</si>
  <si>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</si>
  <si>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</si>
  <si>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</si>
  <si>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</si>
  <si>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</si>
  <si>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</si>
  <si>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</si>
  <si>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</si>
  <si>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</si>
  <si>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</si>
  <si>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</si>
  <si>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</si>
  <si>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</si>
  <si>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</si>
  <si>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</si>
  <si>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</si>
  <si>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</si>
  <si>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</si>
  <si>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</si>
  <si>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</si>
  <si>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</si>
  <si>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</si>
  <si>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</si>
  <si>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</si>
  <si>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</si>
  <si>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</si>
  <si>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</si>
  <si>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</si>
  <si>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</si>
  <si>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</si>
  <si>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</si>
  <si>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</si>
  <si>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</si>
  <si>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</si>
  <si>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</si>
  <si>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</si>
  <si>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</si>
  <si>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</si>
  <si>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</si>
  <si>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</si>
  <si>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</si>
  <si>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</si>
  <si>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</si>
  <si>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</si>
  <si>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</si>
  <si>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</si>
  <si>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</si>
  <si>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</si>
  <si>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</si>
  <si>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</si>
  <si>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</si>
  <si>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</si>
  <si>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</si>
  <si>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</si>
  <si>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</si>
  <si>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</si>
  <si>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</si>
  <si>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</si>
  <si>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</si>
  <si>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</si>
  <si>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</si>
  <si>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</si>
  <si>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</si>
  <si>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</si>
  <si>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</si>
  <si>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</si>
  <si>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</si>
  <si>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</si>
  <si>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</si>
  <si>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</si>
  <si>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</si>
  <si>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</si>
  <si>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</si>
  <si>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</si>
  <si>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</si>
  <si>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</si>
  <si>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</si>
  <si>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</si>
  <si>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</si>
  <si>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</si>
  <si>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</si>
  <si>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</si>
  <si>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</si>
  <si>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</si>
  <si>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</si>
  <si>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</si>
  <si>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</si>
  <si>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</si>
  <si>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</si>
  <si>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</si>
  <si>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</si>
  <si>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</si>
  <si>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</si>
  <si>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</si>
  <si>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</si>
  <si>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</si>
  <si>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</si>
  <si>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</si>
  <si>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</si>
  <si>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</si>
  <si>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</si>
  <si>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</si>
  <si>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</si>
  <si>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</si>
  <si>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</si>
  <si>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</si>
  <si>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</si>
  <si>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</si>
  <si>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</si>
  <si>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</si>
  <si>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</si>
  <si>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</si>
  <si>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</si>
  <si>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</si>
  <si>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</si>
  <si>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</si>
  <si>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</si>
  <si>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</si>
  <si>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</si>
  <si>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</si>
  <si>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</si>
  <si>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</si>
  <si>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</si>
  <si>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</si>
  <si>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</si>
  <si>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</si>
  <si>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</si>
  <si>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</si>
  <si>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</si>
  <si>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</si>
  <si>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</si>
  <si>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</si>
  <si>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</si>
  <si>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</si>
  <si>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</si>
  <si>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</si>
  <si>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</si>
  <si>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</si>
  <si>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</si>
  <si>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</si>
  <si>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</si>
  <si>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</si>
  <si>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</si>
  <si>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</si>
  <si>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</si>
  <si>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</si>
  <si>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</si>
  <si>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</si>
  <si>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</si>
  <si>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</si>
  <si>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</si>
  <si>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</si>
  <si>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</si>
  <si>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</si>
  <si>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</si>
  <si>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</si>
  <si>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</si>
  <si>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</si>
  <si>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</si>
  <si>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</si>
  <si>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</si>
  <si>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</si>
  <si>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</si>
  <si>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</si>
  <si>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</si>
  <si>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</si>
  <si>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</si>
  <si>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</si>
  <si>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</si>
  <si>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</si>
  <si>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</si>
  <si>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</si>
  <si>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</si>
  <si>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</si>
  <si>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</si>
  <si>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</si>
  <si>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</si>
  <si>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</si>
  <si>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</si>
  <si>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</si>
  <si>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</si>
  <si>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</si>
  <si>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</si>
  <si>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</si>
  <si>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</si>
  <si>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</si>
  <si>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</si>
  <si>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</si>
  <si>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</si>
  <si>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</si>
  <si>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</si>
  <si>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</si>
  <si>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</si>
  <si>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</si>
  <si>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</si>
  <si>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</si>
  <si>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</si>
  <si>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</si>
  <si>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</si>
  <si>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</si>
  <si>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</si>
  <si>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</si>
  <si>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</si>
  <si>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</si>
  <si>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</si>
  <si>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</si>
  <si>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</si>
  <si>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</si>
  <si>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</si>
  <si>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</si>
  <si>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</si>
  <si>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</si>
  <si>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</si>
  <si>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</si>
  <si>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</si>
  <si>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</si>
  <si>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</si>
  <si>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</si>
  <si>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</si>
  <si>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</si>
  <si>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</si>
  <si>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</si>
  <si>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</si>
  <si>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</si>
  <si>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</si>
  <si>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</si>
  <si>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</si>
  <si>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</si>
  <si>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</si>
  <si>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</si>
  <si>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</si>
  <si>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</si>
  <si>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</si>
  <si>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</si>
  <si>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</si>
  <si>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</si>
  <si>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</si>
  <si>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</si>
  <si>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</si>
  <si>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</si>
  <si>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</si>
  <si>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</si>
  <si>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</si>
  <si>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</si>
  <si>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</si>
  <si>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</si>
  <si>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</si>
  <si>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</si>
  <si>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</si>
  <si>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</si>
  <si>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</si>
  <si>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</si>
  <si>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</si>
  <si>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</si>
  <si>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</si>
  <si>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</si>
  <si>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</si>
  <si>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</si>
  <si>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</si>
  <si>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</si>
  <si>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</si>
  <si>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</si>
  <si>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</si>
  <si>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</si>
  <si>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</si>
  <si>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</si>
  <si>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</si>
  <si>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</si>
  <si>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</si>
  <si>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</si>
  <si>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</si>
  <si>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</si>
  <si>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</si>
  <si>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</si>
  <si>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</si>
  <si>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</si>
  <si>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</si>
  <si>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</si>
  <si>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</si>
  <si>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</si>
  <si>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</si>
  <si>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</si>
  <si>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</si>
  <si>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</si>
  <si>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</si>
  <si>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</si>
  <si>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</si>
  <si>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</si>
  <si>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</si>
  <si>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</si>
  <si>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</si>
  <si>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</si>
  <si>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</si>
  <si>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</si>
  <si>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</si>
  <si>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</si>
  <si>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</si>
  <si>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</si>
  <si>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</si>
  <si>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</si>
  <si>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</si>
  <si>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</si>
  <si>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</si>
  <si>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</si>
  <si>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</si>
  <si>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</si>
  <si>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</si>
  <si>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</si>
  <si>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</si>
  <si>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</si>
  <si>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</si>
  <si>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</si>
  <si>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</si>
  <si>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</si>
  <si>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</si>
  <si>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</si>
  <si>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</si>
  <si>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</si>
  <si>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</si>
  <si>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</si>
  <si>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</si>
  <si>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</si>
  <si>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</si>
  <si>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</si>
  <si>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</si>
  <si>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</si>
  <si>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</si>
  <si>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</si>
  <si>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</si>
  <si>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</si>
  <si>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</si>
  <si>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</si>
  <si>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</si>
  <si>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</si>
  <si>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</si>
  <si>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</si>
  <si>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</si>
  <si>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</si>
  <si>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</si>
  <si>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</si>
  <si>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</si>
  <si>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</si>
  <si>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</si>
  <si>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</si>
  <si>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</si>
  <si>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</si>
  <si>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</si>
  <si>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</si>
  <si>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</si>
  <si>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</si>
  <si>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</si>
  <si>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</si>
  <si>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</si>
  <si>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</si>
  <si>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</si>
  <si>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</si>
  <si>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</si>
  <si>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</si>
  <si>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</si>
  <si>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</si>
  <si>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</si>
  <si>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</si>
  <si>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</si>
  <si>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</si>
  <si>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</si>
  <si>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</si>
  <si>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</si>
  <si>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</si>
  <si>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</si>
  <si>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</si>
  <si>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</si>
  <si>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</si>
  <si>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</si>
  <si>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</si>
  <si>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</si>
  <si>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</si>
  <si>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</si>
  <si>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</si>
  <si>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</si>
  <si>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</si>
  <si>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</si>
  <si>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</si>
  <si>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</si>
  <si>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</si>
  <si>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</si>
  <si>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</si>
  <si>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</si>
  <si>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</si>
  <si>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</si>
  <si>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</si>
  <si>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</si>
  <si>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</si>
  <si>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</si>
  <si>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</si>
  <si>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</si>
  <si>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</si>
  <si>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</si>
  <si>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</si>
  <si>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</si>
  <si>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</si>
  <si>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</si>
  <si>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</si>
  <si>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</si>
  <si>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</si>
  <si>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</si>
  <si>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</si>
  <si>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</si>
  <si>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</si>
  <si>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</si>
  <si>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</si>
  <si>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</si>
  <si>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</si>
  <si>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</si>
  <si>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</si>
  <si>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</si>
  <si>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</si>
  <si>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</si>
  <si>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</si>
  <si>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</si>
  <si>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</si>
  <si>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</si>
  <si>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</si>
  <si>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</si>
  <si>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</si>
  <si>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</si>
  <si>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</si>
  <si>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</si>
  <si>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</si>
  <si>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</si>
  <si>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</si>
  <si>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</si>
  <si>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</si>
  <si>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</si>
  <si>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</si>
  <si>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</si>
  <si>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</si>
  <si>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</si>
  <si>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</si>
  <si>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</si>
  <si>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</si>
  <si>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</si>
  <si>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</si>
  <si>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</si>
  <si>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</si>
  <si>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</si>
  <si>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</si>
  <si>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</si>
  <si>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</si>
  <si>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</si>
  <si>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</si>
  <si>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</si>
  <si>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</si>
  <si>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</si>
  <si>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</si>
  <si>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</si>
  <si>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</si>
  <si>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</si>
  <si>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</si>
  <si>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</si>
  <si>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</si>
  <si>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</si>
  <si>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</si>
  <si>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</si>
  <si>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</si>
  <si>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</si>
  <si>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</si>
  <si>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</si>
  <si>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</si>
  <si>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</si>
  <si>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</si>
  <si>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</si>
  <si>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</si>
  <si>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</si>
  <si>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</si>
  <si>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</si>
  <si>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</si>
  <si>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</si>
  <si>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</si>
  <si>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</si>
  <si>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</si>
  <si>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</si>
  <si>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</si>
  <si>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</si>
  <si>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</si>
  <si>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</si>
  <si>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</si>
  <si>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</si>
  <si>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</si>
  <si>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</si>
  <si>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</si>
  <si>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</si>
  <si>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</si>
  <si>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</si>
  <si>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</si>
  <si>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</si>
  <si>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</si>
  <si>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</si>
  <si>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</si>
  <si>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</si>
  <si>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</si>
  <si>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</si>
  <si>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</si>
  <si>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</si>
  <si>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</si>
  <si>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</si>
  <si>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</si>
  <si>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</si>
  <si>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</si>
  <si>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</si>
  <si>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</si>
  <si>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</si>
  <si>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</si>
  <si>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</si>
  <si>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</si>
  <si>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</si>
  <si>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</si>
  <si>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</si>
  <si>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</si>
  <si>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</si>
  <si>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</si>
  <si>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</si>
  <si>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</si>
  <si>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</si>
  <si>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</si>
  <si>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</si>
  <si>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</si>
  <si>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</si>
  <si>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</si>
  <si>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</si>
  <si>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</si>
  <si>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</si>
  <si>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</si>
  <si>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</si>
  <si>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</si>
  <si>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</si>
  <si>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</si>
  <si>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</si>
  <si>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</si>
  <si>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</si>
  <si>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</si>
  <si>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</si>
  <si>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</si>
  <si>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</si>
  <si>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</si>
  <si>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</si>
  <si>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</si>
  <si>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</si>
  <si>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</si>
  <si>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</si>
  <si>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</si>
  <si>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</si>
  <si>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</si>
  <si>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</si>
  <si>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</si>
  <si>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</si>
  <si>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</si>
  <si>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</si>
  <si>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</si>
  <si>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</si>
  <si>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</si>
  <si>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</si>
  <si>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</si>
  <si>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</si>
  <si>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</si>
  <si>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</si>
  <si>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</si>
  <si>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</si>
  <si>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</si>
  <si>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</si>
  <si>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</si>
  <si>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</si>
  <si>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</si>
  <si>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</si>
  <si>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</si>
  <si>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</si>
  <si>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</si>
  <si>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</si>
  <si>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</si>
  <si>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</si>
  <si>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</si>
  <si>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</si>
  <si>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</si>
  <si>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</si>
  <si>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</si>
  <si>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</si>
  <si>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</si>
  <si>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</si>
  <si>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</si>
  <si>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</si>
  <si>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</si>
  <si>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</si>
  <si>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</si>
  <si>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</si>
  <si>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</si>
  <si>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</si>
  <si>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</si>
  <si>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</si>
  <si>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</si>
  <si>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</si>
  <si>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</si>
  <si>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</si>
  <si>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</si>
  <si>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</si>
  <si>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</si>
  <si>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</si>
  <si>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</si>
  <si>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</si>
  <si>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</si>
  <si>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</si>
  <si>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</si>
  <si>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</si>
  <si>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</si>
  <si>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</si>
  <si>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</si>
  <si>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</si>
  <si>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</si>
  <si>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</si>
  <si>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</si>
  <si>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</si>
  <si>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</si>
  <si>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</si>
  <si>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</si>
  <si>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</si>
  <si>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</si>
  <si>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</si>
  <si>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</si>
  <si>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</si>
  <si>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</si>
  <si>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</si>
  <si>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</si>
  <si>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</si>
  <si>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</si>
  <si>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</si>
  <si>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</si>
  <si>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</si>
  <si>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</si>
  <si>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</si>
  <si>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</si>
  <si>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</si>
  <si>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</si>
  <si>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</si>
  <si>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</si>
  <si>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</si>
  <si>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</si>
  <si>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</si>
  <si>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</si>
  <si>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</si>
  <si>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</si>
  <si>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</si>
  <si>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</si>
  <si>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</si>
  <si>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</si>
  <si>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</si>
  <si>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</si>
  <si>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</si>
  <si>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</si>
  <si>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</si>
  <si>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</si>
  <si>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</si>
  <si>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</si>
  <si>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</si>
  <si>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</si>
  <si>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</si>
  <si>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</si>
  <si>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</si>
  <si>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</si>
  <si>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</si>
  <si>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</si>
  <si>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</si>
  <si>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</si>
  <si>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</si>
  <si>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</si>
  <si>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</si>
  <si>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</si>
  <si>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</si>
  <si>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</si>
  <si>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</si>
  <si>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</si>
  <si>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</si>
  <si>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</si>
  <si>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</si>
  <si>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</si>
  <si>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</si>
  <si>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</si>
  <si>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</si>
  <si>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</si>
  <si>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</si>
  <si>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</si>
  <si>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</si>
  <si>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</si>
  <si>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</si>
  <si>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</si>
  <si>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</si>
  <si>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</si>
  <si>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</si>
  <si>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</si>
  <si>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</si>
  <si>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</si>
  <si>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</si>
  <si>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</si>
  <si>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</si>
  <si>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</si>
  <si>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</si>
  <si>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</si>
  <si>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</si>
  <si>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</si>
  <si>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</si>
  <si>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</si>
  <si>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</si>
  <si>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</si>
  <si>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</si>
  <si>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</si>
  <si>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</si>
  <si>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</si>
  <si>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</si>
  <si>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</si>
  <si>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</si>
  <si>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</si>
  <si>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</si>
  <si>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</si>
  <si>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</si>
  <si>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</si>
  <si>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</si>
  <si>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</si>
  <si>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</si>
  <si>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</si>
  <si>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</si>
  <si>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</si>
  <si>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</si>
  <si>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</si>
  <si>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</si>
  <si>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</si>
  <si>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</si>
  <si>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</si>
  <si>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</si>
  <si>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</si>
  <si>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</si>
  <si>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</si>
  <si>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</si>
  <si>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</si>
  <si>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</si>
  <si>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</si>
  <si>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</si>
  <si>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</si>
  <si>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</si>
  <si>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</si>
  <si>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</si>
  <si>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</si>
  <si>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</si>
  <si>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</si>
  <si>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</si>
  <si>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</si>
  <si>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</si>
  <si>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</si>
  <si>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</si>
  <si>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</si>
  <si>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</si>
  <si>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</si>
  <si>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</si>
  <si>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</si>
  <si>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</si>
  <si>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</si>
  <si>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</si>
  <si>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</si>
  <si>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</si>
  <si>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</si>
  <si>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</si>
  <si>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</si>
  <si>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</si>
  <si>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</si>
  <si>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</si>
  <si>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</si>
  <si>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</si>
  <si>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</si>
  <si>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</si>
  <si>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</si>
  <si>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</si>
  <si>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</si>
  <si>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</si>
  <si>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</si>
  <si>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</si>
  <si>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</si>
  <si>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</si>
  <si>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</si>
  <si>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</si>
  <si>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</si>
  <si>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</si>
  <si>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</si>
  <si>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</si>
  <si>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</si>
  <si>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</si>
  <si>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</si>
  <si>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</si>
  <si>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</si>
  <si>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</si>
  <si>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</si>
  <si>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</si>
  <si>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</si>
  <si>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</si>
  <si>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</si>
  <si>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</si>
  <si>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</si>
  <si>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</si>
  <si>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</si>
  <si>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</si>
  <si>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</si>
  <si>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</si>
  <si>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</si>
  <si>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</si>
  <si>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</si>
  <si>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</si>
  <si>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</si>
  <si>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</si>
  <si>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</si>
  <si>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</si>
  <si>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</si>
  <si>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</si>
  <si>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</si>
  <si>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</si>
  <si>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</si>
  <si>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</si>
  <si>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</si>
  <si>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</si>
  <si>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</si>
  <si>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</si>
  <si>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</si>
  <si>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</si>
  <si>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</si>
  <si>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</si>
  <si>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</si>
  <si>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</si>
  <si>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</si>
  <si>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</si>
  <si>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</si>
  <si>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</si>
  <si>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</si>
  <si>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</si>
  <si>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</si>
  <si>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</si>
  <si>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</si>
  <si>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</si>
  <si>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</si>
  <si>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</si>
  <si>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</si>
  <si>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</si>
  <si>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</si>
  <si>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</si>
  <si>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</si>
  <si>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</si>
  <si>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</si>
  <si>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</si>
  <si>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</si>
  <si>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</si>
  <si>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</si>
  <si>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</si>
  <si>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</si>
  <si>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</si>
  <si>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</si>
  <si>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</si>
  <si>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</si>
  <si>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</si>
  <si>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</si>
  <si>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</si>
  <si>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</si>
  <si>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</si>
  <si>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</si>
  <si>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</si>
  <si>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</si>
  <si>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</si>
  <si>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</si>
  <si>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</si>
  <si>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</si>
  <si>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</si>
  <si>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</si>
  <si>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</si>
  <si>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</si>
  <si>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</si>
  <si>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</si>
  <si>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</si>
  <si>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</si>
  <si>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</si>
  <si>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</si>
  <si>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</si>
  <si>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</si>
  <si>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</si>
  <si>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</si>
  <si>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</si>
  <si>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</si>
  <si>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</si>
  <si>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</si>
  <si>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</si>
  <si>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</si>
  <si>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</si>
  <si>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</si>
  <si>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</si>
  <si>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</si>
  <si>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</si>
  <si>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</si>
  <si>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</si>
  <si>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</si>
  <si>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</si>
  <si>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</si>
  <si>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</si>
  <si>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</si>
  <si>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</si>
  <si>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</si>
  <si>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</si>
  <si>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</si>
  <si>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</si>
  <si>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</si>
  <si>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</si>
  <si>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</si>
  <si>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</si>
  <si>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</si>
  <si>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</si>
  <si>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</si>
  <si>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</si>
  <si>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</si>
  <si>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</si>
  <si>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</si>
  <si>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</si>
  <si>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</si>
  <si>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</si>
  <si>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</si>
  <si>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</si>
  <si>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</si>
  <si>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</si>
  <si>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</si>
  <si>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</si>
  <si>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</si>
  <si>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</si>
  <si>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</si>
  <si>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</si>
  <si>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</si>
  <si>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</si>
  <si>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</si>
  <si>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</si>
  <si>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</si>
  <si>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</si>
  <si>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</si>
  <si>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</si>
  <si>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</si>
  <si>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</si>
  <si>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</si>
  <si>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</si>
  <si>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</si>
  <si>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</si>
  <si>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</si>
  <si>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</si>
  <si>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</si>
  <si>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</si>
  <si>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</si>
  <si>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</si>
  <si>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</si>
  <si>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</si>
  <si>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</si>
  <si>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</si>
  <si>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</si>
  <si>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</si>
  <si>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</si>
  <si>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</si>
  <si>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</si>
  <si>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</si>
  <si>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</si>
  <si>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</si>
  <si>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</si>
  <si>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</si>
  <si>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</si>
  <si>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</si>
  <si>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</si>
  <si>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</si>
  <si>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</si>
  <si>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</si>
  <si>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</si>
  <si>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</si>
  <si>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</si>
  <si>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</si>
  <si>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</si>
  <si>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</si>
  <si>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</si>
  <si>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</si>
  <si>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</si>
  <si>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</si>
  <si>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</si>
  <si>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</si>
  <si>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</si>
  <si>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</si>
  <si>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</si>
  <si>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</si>
  <si>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</si>
  <si>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</si>
  <si>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</si>
  <si>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</si>
  <si>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</si>
  <si>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</si>
  <si>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</si>
  <si>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</si>
  <si>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</si>
  <si>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</si>
  <si>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</si>
  <si>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</si>
  <si>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</si>
  <si>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</si>
  <si>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</si>
  <si>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</si>
  <si>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</si>
  <si>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</si>
  <si>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</si>
  <si>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</si>
  <si>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</si>
  <si>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</si>
  <si>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</si>
  <si>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</si>
  <si>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</si>
  <si>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</si>
  <si>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</si>
  <si>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</si>
  <si>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</si>
  <si>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</si>
  <si>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</si>
  <si>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</si>
  <si>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</si>
  <si>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</si>
  <si>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</si>
  <si>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</si>
  <si>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</si>
  <si>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</si>
  <si>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</si>
  <si>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</si>
  <si>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</si>
  <si>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</si>
  <si>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</si>
  <si>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</si>
  <si>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</si>
  <si>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</si>
  <si>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</si>
  <si>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</si>
  <si>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</si>
  <si>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</si>
  <si>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</si>
  <si>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</si>
  <si>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</si>
  <si>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</si>
  <si>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</si>
  <si>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</si>
  <si>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</si>
  <si>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</si>
  <si>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</si>
  <si>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</si>
  <si>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</si>
  <si>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</si>
  <si>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</si>
  <si>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</si>
  <si>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</si>
  <si>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</si>
  <si>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</si>
  <si>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</si>
  <si>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</si>
  <si>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</si>
  <si>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</si>
  <si>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</si>
  <si>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</si>
  <si>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</si>
  <si>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</si>
  <si>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</si>
  <si>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</si>
  <si>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</si>
  <si>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</si>
  <si>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</si>
  <si>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</si>
  <si>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</si>
  <si>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</si>
  <si>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</si>
  <si>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</si>
  <si>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</si>
  <si>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</si>
  <si>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</si>
  <si>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</si>
  <si>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</si>
  <si>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</si>
  <si>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</si>
  <si>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</si>
  <si>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</si>
  <si>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</si>
  <si>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</si>
  <si>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</si>
  <si>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</si>
  <si>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</si>
  <si>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</si>
  <si>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</si>
  <si>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</si>
  <si>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</si>
  <si>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</si>
  <si>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</si>
  <si>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</si>
  <si>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</si>
  <si>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</si>
  <si>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</si>
  <si>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</si>
  <si>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</si>
  <si>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</si>
  <si>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</si>
  <si>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</si>
  <si>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</si>
  <si>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</si>
  <si>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</si>
  <si>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</si>
  <si>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</si>
  <si>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</si>
  <si>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</si>
  <si>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</si>
  <si>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</si>
  <si>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</si>
  <si>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</si>
  <si>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</si>
  <si>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</si>
  <si>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</si>
  <si>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</si>
  <si>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</si>
  <si>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</si>
  <si>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</si>
  <si>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</si>
  <si>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</si>
  <si>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</si>
  <si>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</si>
  <si>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</si>
  <si>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</si>
  <si>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</si>
  <si>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</si>
  <si>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</si>
  <si>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</si>
  <si>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</si>
  <si>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</si>
  <si>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</si>
  <si>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</si>
  <si>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</si>
  <si>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</si>
  <si>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</si>
  <si>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</si>
  <si>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</si>
  <si>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</si>
  <si>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</si>
  <si>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</si>
  <si>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</si>
  <si>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</si>
  <si>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</si>
  <si>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</si>
  <si>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</si>
  <si>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</si>
  <si>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</si>
  <si>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</si>
  <si>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</si>
  <si>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</si>
  <si>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</si>
  <si>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</si>
  <si>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</si>
  <si>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</si>
  <si>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</si>
  <si>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</si>
  <si>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</si>
  <si>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</si>
  <si>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</si>
  <si>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</si>
  <si>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</si>
  <si>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</si>
  <si>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</si>
  <si>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</si>
  <si>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</si>
  <si>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</si>
  <si>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</si>
  <si>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</si>
  <si>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</si>
  <si>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</si>
  <si>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</si>
  <si>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</si>
  <si>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</si>
  <si>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</si>
  <si>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</si>
  <si>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</si>
  <si>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</si>
  <si>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</si>
  <si>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</si>
  <si>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</si>
  <si>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</si>
  <si>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</si>
  <si>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</si>
  <si>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</si>
  <si>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</si>
  <si>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</si>
  <si>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</si>
  <si>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</si>
  <si>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</si>
  <si>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</si>
  <si>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</si>
  <si>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</si>
  <si>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</si>
  <si>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</si>
  <si>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</si>
  <si>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</si>
  <si>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</si>
  <si>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</si>
  <si>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</si>
  <si>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</si>
  <si>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</si>
  <si>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</si>
  <si>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</si>
  <si>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</si>
  <si>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</si>
  <si>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</si>
  <si>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</si>
  <si>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</si>
  <si>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</si>
  <si>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</si>
  <si>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</si>
  <si>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</si>
  <si>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</si>
  <si>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</si>
  <si>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</si>
  <si>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</si>
  <si>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</si>
  <si>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</si>
  <si>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</si>
  <si>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</si>
  <si>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</si>
  <si>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</si>
  <si>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</si>
  <si>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</si>
  <si>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</si>
  <si>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</si>
  <si>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</si>
  <si>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</si>
  <si>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</si>
  <si>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</si>
  <si>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</si>
  <si>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</si>
  <si>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</si>
  <si>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</si>
  <si>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</si>
  <si>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</si>
  <si>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</si>
  <si>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</si>
  <si>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</si>
  <si>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</si>
  <si>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</si>
  <si>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</si>
  <si>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</si>
  <si>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</si>
  <si>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</si>
  <si>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</si>
  <si>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</si>
  <si>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</si>
  <si>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</si>
  <si>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</si>
  <si>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</si>
  <si>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</si>
  <si>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</si>
  <si>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</si>
  <si>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</si>
  <si>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</si>
  <si>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</si>
  <si>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</si>
  <si>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</si>
  <si>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</si>
  <si>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</si>
  <si>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</si>
  <si>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</si>
  <si>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</si>
  <si>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</si>
  <si>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</si>
  <si>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</si>
  <si>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</si>
  <si>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</si>
  <si>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</si>
  <si>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</si>
  <si>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</si>
  <si>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</si>
  <si>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</si>
  <si>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</si>
  <si>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</si>
  <si>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</si>
  <si>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</si>
  <si>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</si>
  <si>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</si>
  <si>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</si>
  <si>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</si>
  <si>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</si>
  <si>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</si>
  <si>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</si>
  <si>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</si>
  <si>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</si>
  <si>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</si>
  <si>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</si>
  <si>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</si>
  <si>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</si>
  <si>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</si>
  <si>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</si>
  <si>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</si>
  <si>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</si>
  <si>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</si>
  <si>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</si>
  <si>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</si>
  <si>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</si>
  <si>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</si>
  <si>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</si>
  <si>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</si>
  <si>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</si>
  <si>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</si>
  <si>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</si>
  <si>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</si>
  <si>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</si>
  <si>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</si>
  <si>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</si>
  <si>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</si>
  <si>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</si>
  <si>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</si>
  <si>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</si>
  <si>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</si>
  <si>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</si>
  <si>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</si>
  <si>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</si>
  <si>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</si>
  <si>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</si>
  <si>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</si>
  <si>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</si>
  <si>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</si>
  <si>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</si>
  <si>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</si>
  <si>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</si>
  <si>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</si>
  <si>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</si>
  <si>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</si>
  <si>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</si>
  <si>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</si>
  <si>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</si>
  <si>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</si>
  <si>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</si>
  <si>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</si>
  <si>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</si>
  <si>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</si>
  <si>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</si>
  <si>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</si>
  <si>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</si>
  <si>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</si>
  <si>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</si>
  <si>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</si>
  <si>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</si>
  <si>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</si>
  <si>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</si>
  <si>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</si>
  <si>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</si>
  <si>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</si>
  <si>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</si>
  <si>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</si>
  <si>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</si>
  <si>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</si>
  <si>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</si>
  <si>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</si>
  <si>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</si>
  <si>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</si>
  <si>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</si>
  <si>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</si>
  <si>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</si>
  <si>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</si>
  <si>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</si>
  <si>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</si>
  <si>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</si>
  <si>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</si>
  <si>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</si>
  <si>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</si>
  <si>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</si>
  <si>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</si>
  <si>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</si>
  <si>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</si>
  <si>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</si>
  <si>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</si>
  <si>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</si>
  <si>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</si>
  <si>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</si>
  <si>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</si>
  <si>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</si>
  <si>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</si>
  <si>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</si>
  <si>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</si>
  <si>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</si>
  <si>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</si>
  <si>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</si>
  <si>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</si>
  <si>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</si>
  <si>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</si>
  <si>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</si>
  <si>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</si>
  <si>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</si>
  <si>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</si>
  <si>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</si>
  <si>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</si>
  <si>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</si>
  <si>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</si>
  <si>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</si>
  <si>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</si>
  <si>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</si>
  <si>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</si>
  <si>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</si>
  <si>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</si>
  <si>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</si>
  <si>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</si>
  <si>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</si>
  <si>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</si>
  <si>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</si>
  <si>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</si>
  <si>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</si>
  <si>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</si>
  <si>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</si>
  <si>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</si>
  <si>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</si>
  <si>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</si>
  <si>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</si>
  <si>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</si>
  <si>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</si>
  <si>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</si>
  <si>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</si>
  <si>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</si>
  <si>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</si>
  <si>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</si>
  <si>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</si>
  <si>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</si>
  <si>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</si>
  <si>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</si>
  <si>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</si>
  <si>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</si>
  <si>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</si>
  <si>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</si>
  <si>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</si>
  <si>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</si>
  <si>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</si>
  <si>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</si>
  <si>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</si>
  <si>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</si>
  <si>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</si>
  <si>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</si>
  <si>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</si>
  <si>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</si>
  <si>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</si>
  <si>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</si>
  <si>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</si>
  <si>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</si>
  <si>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</si>
  <si>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</si>
  <si>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</si>
  <si>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</si>
  <si>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</si>
  <si>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</si>
  <si>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</si>
  <si>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</si>
  <si>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</si>
  <si>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</si>
  <si>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</si>
  <si>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</si>
  <si>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</si>
  <si>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</si>
  <si>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</si>
  <si>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</si>
  <si>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</si>
  <si>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</si>
  <si>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</si>
  <si>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</si>
  <si>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</si>
  <si>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</si>
  <si>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</si>
  <si>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</si>
  <si>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</si>
  <si>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</si>
  <si>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</si>
  <si>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</si>
  <si>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</si>
  <si>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</si>
  <si>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</si>
  <si>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</si>
  <si>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</si>
  <si>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</si>
  <si>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</si>
  <si>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</si>
  <si>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</si>
  <si>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</si>
  <si>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</si>
  <si>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</si>
  <si>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</si>
  <si>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</si>
  <si>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</si>
  <si>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</si>
  <si>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</si>
  <si>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</si>
  <si>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</si>
  <si>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</si>
  <si>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</si>
  <si>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</si>
  <si>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</si>
  <si>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</si>
  <si>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</si>
  <si>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</si>
  <si>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</si>
  <si>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</si>
  <si>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</si>
  <si>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</si>
  <si>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</si>
  <si>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</si>
  <si>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</si>
  <si>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</si>
  <si>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</si>
  <si>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</si>
  <si>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</si>
  <si>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</si>
  <si>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</si>
  <si>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</si>
  <si>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</si>
  <si>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</si>
  <si>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</si>
  <si>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</si>
  <si>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</si>
  <si>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</si>
  <si>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</si>
  <si>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</si>
  <si>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</si>
  <si>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</si>
  <si>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</si>
  <si>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</si>
  <si>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</si>
  <si>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</si>
  <si>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</si>
  <si>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</si>
  <si>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</si>
  <si>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</si>
  <si>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</si>
  <si>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</si>
  <si>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</si>
  <si>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</si>
  <si>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</si>
  <si>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</si>
  <si>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</si>
  <si>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</si>
  <si>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</si>
  <si>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</si>
  <si>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</si>
  <si>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</si>
  <si>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</si>
  <si>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</si>
  <si>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</si>
  <si>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</si>
  <si>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</si>
  <si>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</si>
  <si>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</si>
  <si>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</si>
  <si>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</si>
  <si>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</si>
  <si>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</si>
  <si>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</si>
  <si>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</si>
  <si>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</si>
  <si>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</si>
  <si>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</si>
  <si>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</si>
  <si>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</si>
  <si>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</si>
  <si>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</si>
  <si>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</si>
  <si>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</si>
  <si>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</si>
  <si>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</si>
  <si>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</si>
  <si>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</si>
  <si>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</si>
  <si>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</si>
  <si>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</si>
  <si>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</si>
  <si>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</si>
  <si>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</si>
  <si>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</si>
  <si>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</si>
  <si>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</si>
  <si>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</si>
  <si>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</si>
  <si>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</si>
  <si>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</si>
  <si>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</si>
  <si>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</si>
  <si>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</si>
  <si>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</si>
  <si>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</si>
  <si>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</si>
  <si>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</si>
  <si>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</si>
  <si>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</si>
  <si>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</si>
  <si>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</si>
  <si>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</si>
  <si>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</si>
  <si>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</si>
  <si>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</si>
  <si>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</si>
  <si>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</si>
  <si>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</si>
  <si>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</si>
  <si>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</si>
  <si>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</si>
  <si>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</si>
  <si>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</si>
  <si>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</si>
  <si>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</si>
  <si>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</si>
  <si>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</si>
  <si>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</si>
  <si>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</si>
  <si>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</si>
  <si>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</si>
  <si>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</si>
  <si>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</si>
  <si>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</si>
  <si>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</si>
  <si>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</si>
  <si>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</si>
  <si>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</si>
  <si>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</si>
  <si>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</si>
  <si>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</si>
  <si>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</si>
  <si>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</si>
  <si>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</si>
  <si>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</si>
  <si>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</si>
  <si>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</si>
  <si>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</si>
  <si>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</si>
  <si>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</si>
  <si>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</si>
  <si>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</si>
  <si>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</si>
  <si>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</si>
  <si>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</si>
  <si>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</si>
  <si>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</si>
  <si>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</si>
  <si>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</si>
  <si>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</si>
  <si>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</si>
  <si>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</si>
  <si>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</si>
  <si>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</si>
  <si>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</si>
  <si>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</si>
  <si>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</si>
  <si>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</si>
  <si>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</si>
  <si>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</si>
  <si>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</si>
  <si>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</si>
  <si>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</si>
  <si>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</si>
  <si>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</si>
  <si>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</si>
  <si>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</si>
  <si>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</si>
  <si>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</si>
  <si>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</si>
  <si>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</si>
  <si>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</si>
  <si>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</si>
  <si>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</si>
  <si>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</si>
  <si>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</si>
  <si>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</si>
  <si>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</si>
  <si>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</si>
  <si>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</si>
  <si>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</si>
  <si>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</si>
  <si>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</si>
  <si>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</si>
  <si>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</si>
  <si>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</si>
  <si>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</si>
  <si>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</si>
  <si>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</si>
  <si>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</si>
  <si>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</si>
  <si>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</si>
  <si>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</si>
  <si>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</si>
  <si>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</si>
  <si>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</si>
  <si>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</si>
  <si>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</si>
  <si>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</si>
  <si>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</si>
  <si>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</si>
  <si>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</si>
  <si>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</si>
  <si>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</si>
  <si>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</si>
  <si>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</si>
  <si>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</si>
  <si>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</si>
  <si>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</si>
  <si>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</si>
  <si>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</si>
  <si>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</si>
  <si>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</si>
  <si>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</si>
  <si>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</si>
  <si>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</si>
  <si>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</si>
  <si>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</si>
  <si>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</si>
  <si>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</si>
  <si>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</si>
  <si>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</si>
  <si>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</si>
  <si>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</si>
  <si>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</si>
  <si>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</si>
  <si>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</si>
  <si>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</si>
  <si>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</si>
  <si>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</si>
  <si>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</si>
  <si>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</si>
  <si>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</si>
  <si>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</si>
  <si>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</si>
  <si>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</si>
  <si>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</si>
  <si>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</si>
  <si>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</si>
  <si>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</si>
  <si>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</si>
  <si>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</si>
  <si>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</si>
  <si>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</si>
  <si>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</si>
  <si>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</si>
  <si>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</si>
  <si>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</si>
  <si>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</si>
  <si>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</si>
  <si>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</si>
  <si>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</si>
  <si>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</si>
  <si>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</si>
  <si>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</si>
  <si>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</si>
  <si>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</si>
  <si>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</si>
  <si>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</si>
  <si>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</si>
  <si>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</si>
  <si>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</si>
  <si>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</si>
  <si>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</si>
  <si>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</si>
  <si>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</si>
  <si>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</si>
  <si>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</si>
  <si>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</si>
  <si>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</si>
  <si>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</si>
  <si>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</si>
  <si>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</si>
  <si>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</si>
  <si>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</si>
  <si>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</si>
  <si>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</si>
  <si>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</si>
  <si>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</si>
  <si>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</si>
  <si>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</si>
  <si>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</si>
  <si>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</si>
  <si>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</si>
  <si>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</si>
  <si>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</si>
  <si>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</si>
  <si>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</si>
  <si>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</si>
  <si>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</si>
  <si>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</si>
  <si>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</si>
  <si>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</si>
  <si>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</si>
  <si>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</si>
  <si>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</si>
  <si>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</si>
  <si>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</si>
  <si>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</si>
  <si>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</si>
  <si>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</si>
  <si>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</si>
  <si>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</si>
  <si>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</si>
  <si>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</si>
  <si>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</si>
  <si>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</si>
  <si>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</si>
  <si>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</si>
  <si>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</si>
  <si>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</si>
  <si>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</si>
  <si>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</si>
  <si>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</si>
  <si>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</si>
  <si>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</si>
  <si>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</si>
  <si>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</si>
  <si>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</si>
  <si>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</si>
  <si>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</si>
  <si>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</si>
  <si>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</si>
  <si>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</si>
  <si>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</si>
  <si>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</si>
  <si>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</si>
  <si>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</si>
  <si>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</si>
  <si>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</si>
  <si>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</si>
  <si>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</si>
  <si>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</si>
  <si>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</si>
  <si>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</si>
  <si>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</si>
  <si>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</si>
  <si>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</si>
  <si>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</si>
  <si>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</si>
  <si>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</si>
  <si>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</si>
  <si>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</si>
  <si>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</si>
  <si>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</si>
  <si>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</si>
  <si>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</si>
  <si>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</si>
  <si>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</si>
  <si>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</si>
  <si>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</si>
  <si>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</si>
  <si>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</si>
  <si>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</si>
  <si>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</si>
  <si>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</si>
  <si>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</si>
  <si>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</si>
  <si>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</si>
  <si>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</si>
  <si>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</si>
  <si>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</si>
  <si>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</si>
  <si>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</si>
  <si>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</si>
  <si>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</si>
  <si>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</si>
  <si>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</si>
  <si>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</si>
  <si>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</si>
  <si>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</si>
  <si>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</si>
  <si>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</si>
  <si>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</si>
  <si>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</si>
  <si>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</si>
  <si>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</si>
  <si>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</si>
  <si>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</si>
  <si>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</si>
  <si>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</si>
  <si>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</si>
  <si>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</si>
  <si>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</si>
  <si>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</si>
  <si>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</si>
  <si>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</si>
  <si>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</si>
  <si>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</si>
  <si>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</si>
  <si>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</si>
  <si>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</si>
  <si>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</si>
  <si>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</si>
  <si>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</si>
  <si>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</si>
  <si>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</si>
  <si>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</si>
  <si>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</si>
  <si>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</si>
  <si>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</si>
  <si>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</si>
  <si>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</si>
  <si>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</si>
  <si>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</si>
  <si>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</si>
  <si>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</si>
  <si>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</si>
  <si>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</si>
  <si>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</si>
  <si>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</si>
  <si>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</si>
  <si>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</si>
  <si>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</si>
  <si>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</si>
  <si>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</si>
  <si>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</si>
  <si>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</si>
  <si>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</si>
  <si>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</si>
  <si>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</si>
  <si>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</si>
  <si>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</si>
  <si>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</si>
  <si>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</si>
  <si>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</si>
  <si>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</si>
  <si>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</si>
  <si>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</si>
  <si>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</si>
  <si>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</si>
  <si>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</si>
  <si>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</si>
  <si>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</si>
  <si>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</si>
  <si>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</si>
  <si>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</si>
  <si>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</si>
  <si>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</si>
  <si>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</si>
  <si>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</si>
  <si>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</si>
  <si>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</si>
  <si>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</si>
  <si>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</si>
  <si>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</si>
  <si>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</si>
  <si>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</si>
  <si>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</si>
  <si>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</si>
  <si>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</si>
  <si>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</si>
  <si>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</si>
  <si>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</si>
  <si>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</si>
  <si>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</si>
  <si>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</si>
  <si>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</si>
  <si>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</si>
  <si>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</si>
  <si>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</si>
  <si>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</si>
  <si>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</si>
  <si>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</si>
  <si>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</si>
  <si>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</si>
  <si>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</si>
  <si>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</si>
  <si>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</si>
  <si>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</si>
  <si>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</si>
  <si>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</si>
  <si>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</si>
  <si>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</si>
  <si>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</si>
  <si>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</si>
  <si>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</si>
  <si>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</si>
  <si>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</si>
  <si>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</si>
  <si>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</si>
  <si>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</si>
  <si>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</si>
  <si>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</si>
  <si>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</si>
  <si>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</si>
  <si>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</si>
  <si>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</si>
  <si>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</si>
  <si>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</si>
  <si>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</si>
  <si>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</si>
  <si>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</si>
  <si>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</si>
  <si>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</si>
  <si>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</si>
  <si>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</si>
  <si>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</si>
  <si>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</si>
  <si>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</si>
  <si>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</si>
  <si>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</si>
  <si>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</si>
  <si>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</si>
  <si>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</si>
  <si>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</si>
  <si>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</si>
  <si>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</si>
  <si>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</si>
  <si>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</si>
  <si>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</si>
  <si>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</si>
  <si>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</si>
  <si>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</si>
  <si>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</si>
  <si>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</si>
  <si>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</si>
  <si>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</si>
  <si>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</si>
  <si>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</si>
  <si>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</si>
  <si>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</si>
  <si>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</si>
  <si>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</si>
  <si>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</si>
  <si>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</si>
  <si>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</si>
  <si>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</si>
  <si>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</si>
  <si>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</si>
  <si>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</si>
  <si>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</si>
  <si>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</si>
  <si>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</si>
  <si>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</si>
  <si>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</si>
  <si>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</si>
  <si>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</si>
  <si>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</si>
  <si>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</si>
  <si>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</si>
  <si>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</si>
  <si>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</si>
  <si>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</si>
  <si>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</si>
  <si>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</si>
  <si>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</si>
  <si>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</si>
  <si>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</si>
  <si>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</si>
  <si>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</si>
  <si>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</si>
  <si>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</si>
  <si>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</si>
  <si>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</si>
  <si>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</si>
  <si>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</si>
  <si>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</si>
  <si>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</si>
  <si>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</si>
  <si>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</si>
  <si>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</si>
  <si>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</si>
  <si>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</si>
  <si>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</si>
  <si>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</si>
  <si>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</si>
  <si>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</si>
  <si>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</si>
  <si>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</si>
  <si>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</si>
  <si>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</si>
  <si>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</si>
  <si>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</si>
  <si>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</si>
  <si>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</si>
  <si>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</si>
  <si>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</si>
  <si>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</si>
  <si>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</si>
  <si>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</si>
  <si>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</si>
  <si>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</si>
  <si>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</si>
  <si>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</si>
  <si>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</si>
  <si>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</si>
  <si>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</si>
  <si>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</si>
  <si>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</si>
  <si>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</si>
  <si>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</si>
  <si>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</si>
  <si>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</si>
  <si>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</si>
  <si>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</si>
  <si>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</si>
  <si>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</si>
  <si>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</si>
  <si>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</si>
  <si>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</si>
  <si>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</si>
  <si>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</si>
  <si>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</si>
  <si>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</si>
  <si>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</si>
  <si>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</si>
  <si>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</si>
  <si>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</si>
  <si>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</si>
  <si>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</si>
  <si>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</si>
  <si>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</si>
  <si>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</si>
  <si>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</si>
  <si>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</si>
  <si>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</si>
  <si>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</si>
  <si>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</si>
  <si>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</si>
  <si>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</si>
  <si>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</si>
  <si>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</si>
  <si>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</si>
  <si>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</si>
  <si>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</si>
  <si>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</si>
  <si>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</si>
  <si>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</si>
  <si>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</si>
  <si>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</si>
  <si>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</si>
  <si>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</si>
  <si>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</si>
  <si>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</si>
  <si>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</si>
  <si>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</si>
  <si>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</si>
  <si>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</si>
  <si>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</si>
  <si>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</si>
  <si>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</si>
  <si>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</si>
  <si>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</si>
  <si>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</si>
  <si>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</si>
  <si>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</si>
  <si>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</si>
  <si>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</si>
  <si>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</si>
  <si>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</si>
  <si>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</si>
  <si>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</si>
  <si>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</si>
  <si>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</si>
  <si>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</si>
  <si>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</si>
  <si>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</si>
  <si>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</si>
  <si>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</si>
  <si>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</si>
  <si>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</si>
  <si>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</si>
  <si>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</si>
  <si>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</si>
  <si>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</si>
  <si>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</si>
  <si>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</si>
  <si>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</si>
  <si>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</si>
  <si>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</si>
  <si>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</si>
  <si>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</si>
  <si>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</si>
  <si>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</si>
  <si>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</si>
  <si>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</si>
  <si>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</si>
  <si>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</si>
  <si>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</si>
  <si>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</si>
  <si>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</si>
  <si>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</si>
  <si>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</si>
  <si>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</si>
  <si>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</si>
  <si>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</si>
  <si>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</si>
  <si>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</si>
  <si>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</si>
  <si>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</si>
  <si>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</si>
  <si>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</si>
  <si>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</si>
  <si>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</si>
  <si>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</si>
  <si>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</si>
  <si>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</si>
  <si>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</si>
  <si>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</si>
  <si>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</si>
  <si>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</si>
  <si>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</si>
  <si>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</si>
  <si>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</si>
  <si>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</si>
  <si>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</si>
  <si>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</si>
  <si>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</si>
  <si>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</si>
  <si>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</si>
  <si>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</si>
  <si>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</si>
  <si>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</si>
  <si>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</si>
  <si>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</si>
  <si>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</si>
  <si>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</si>
  <si>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</si>
  <si>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</si>
  <si>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</si>
  <si>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</si>
  <si>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</si>
  <si>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</si>
  <si>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</si>
  <si>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</si>
  <si>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</si>
  <si>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</si>
  <si>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</si>
  <si>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</si>
  <si>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</si>
  <si>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</si>
  <si>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</si>
  <si>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</si>
  <si>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</si>
  <si>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</si>
  <si>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</si>
  <si>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</si>
  <si>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</si>
  <si>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</si>
  <si>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</si>
  <si>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</si>
  <si>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</si>
  <si>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</si>
  <si>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</si>
  <si>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</si>
  <si>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</si>
  <si>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</si>
  <si>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</si>
  <si>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</si>
  <si>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</si>
  <si>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</si>
  <si>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</si>
  <si>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</si>
  <si>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</si>
  <si>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</si>
  <si>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</si>
  <si>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</si>
  <si>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</si>
  <si>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</si>
  <si>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</si>
  <si>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</si>
  <si>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</si>
  <si>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</si>
  <si>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</si>
  <si>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</si>
  <si>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</si>
  <si>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</si>
  <si>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</si>
  <si>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</si>
  <si>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</si>
  <si>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</si>
  <si>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</si>
  <si>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</si>
  <si>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</si>
  <si>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</si>
  <si>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</si>
  <si>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</si>
  <si>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</si>
  <si>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</si>
  <si>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</si>
  <si>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</si>
  <si>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</si>
  <si>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</si>
  <si>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</si>
  <si>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</si>
  <si>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</si>
  <si>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</si>
  <si>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</si>
  <si>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</si>
  <si>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</si>
  <si>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</si>
  <si>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</si>
  <si>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</si>
  <si>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</si>
  <si>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</si>
  <si>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</si>
  <si>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</si>
  <si>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</si>
  <si>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</si>
  <si>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</si>
  <si>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</si>
  <si>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</si>
  <si>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</si>
  <si>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</si>
  <si>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</si>
  <si>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</si>
  <si>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</si>
  <si>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</si>
  <si>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</si>
  <si>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</si>
  <si>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</si>
  <si>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</si>
  <si>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</si>
  <si>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</si>
  <si>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</si>
  <si>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</si>
  <si>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</si>
  <si>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</si>
  <si>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</si>
  <si>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</si>
  <si>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</si>
  <si>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</si>
  <si>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</si>
  <si>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</si>
  <si>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</si>
  <si>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</si>
  <si>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</si>
  <si>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</si>
  <si>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</si>
  <si>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</si>
  <si>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</si>
  <si>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</si>
  <si>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</si>
  <si>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</si>
  <si>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</si>
  <si>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</si>
  <si>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</si>
  <si>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</si>
  <si>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</si>
  <si>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</si>
  <si>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</si>
  <si>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</si>
  <si>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</si>
  <si>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</si>
  <si>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</si>
  <si>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</si>
  <si>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</si>
  <si>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</si>
  <si>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</si>
  <si>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</si>
  <si>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</si>
  <si>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</si>
  <si>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</si>
  <si>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</si>
  <si>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</si>
  <si>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</si>
  <si>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</si>
  <si>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</si>
  <si>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</si>
  <si>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</si>
  <si>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</si>
  <si>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</si>
  <si>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</si>
  <si>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</si>
  <si>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</si>
  <si>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</si>
  <si>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</si>
  <si>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</si>
  <si>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</si>
  <si>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</si>
  <si>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</si>
  <si>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</si>
  <si>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</si>
  <si>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</si>
  <si>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</si>
  <si>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</si>
  <si>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</si>
  <si>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</si>
  <si>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</si>
  <si>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</si>
  <si>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</si>
  <si>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</si>
  <si>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</si>
  <si>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</si>
  <si>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</si>
  <si>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</si>
  <si>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</si>
  <si>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</si>
  <si>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</si>
  <si>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</si>
  <si>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</si>
  <si>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</si>
  <si>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</si>
  <si>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</si>
  <si>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</si>
  <si>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</si>
  <si>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</si>
  <si>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</si>
  <si>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</si>
  <si>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</si>
  <si>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</si>
  <si>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</si>
  <si>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</si>
  <si>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</si>
  <si>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</si>
  <si>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</si>
  <si>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</si>
  <si>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</si>
  <si>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</si>
  <si>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</si>
  <si>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</si>
  <si>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</si>
  <si>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</si>
  <si>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</si>
  <si>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</si>
  <si>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</si>
  <si>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</si>
  <si>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</si>
  <si>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</si>
  <si>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</si>
  <si>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</si>
  <si>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</si>
  <si>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</si>
  <si>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</si>
  <si>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</si>
  <si>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</si>
  <si>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</si>
  <si>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</si>
  <si>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</si>
  <si>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</si>
  <si>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</si>
  <si>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</si>
  <si>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</si>
  <si>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</si>
  <si>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</si>
  <si>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</si>
  <si>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</si>
  <si>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</si>
  <si>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</si>
  <si>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</si>
  <si>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</si>
  <si>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</si>
  <si>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</si>
  <si>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</si>
  <si>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</si>
  <si>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</si>
  <si>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</si>
  <si>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</si>
  <si>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</si>
  <si>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</si>
  <si>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</si>
  <si>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</si>
  <si>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</si>
  <si>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</si>
  <si>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</si>
  <si>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</si>
  <si>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</si>
  <si>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</si>
  <si>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</si>
  <si>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</si>
  <si>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</si>
  <si>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</si>
  <si>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</si>
  <si>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</si>
  <si>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</si>
  <si>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</si>
  <si>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</si>
  <si>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</si>
  <si>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</si>
  <si>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</si>
  <si>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</si>
  <si>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</si>
  <si>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</si>
  <si>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</si>
  <si>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</si>
  <si>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</si>
  <si>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</si>
  <si>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</si>
  <si>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</si>
  <si>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</si>
  <si>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</si>
  <si>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</si>
  <si>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</si>
  <si>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</si>
  <si>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</si>
  <si>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</si>
  <si>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</si>
  <si>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</si>
  <si>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</si>
  <si>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</si>
  <si>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</si>
  <si>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</si>
  <si>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</si>
  <si>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</si>
  <si>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</si>
  <si>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</si>
  <si>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</si>
  <si>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</si>
  <si>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</si>
  <si>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</si>
  <si>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</si>
  <si>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</si>
  <si>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</si>
  <si>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</si>
  <si>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</si>
  <si>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</si>
  <si>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</si>
  <si>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</si>
  <si>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</si>
  <si>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</si>
  <si>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</si>
  <si>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</si>
  <si>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</si>
  <si>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</si>
  <si>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</si>
  <si>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</si>
  <si>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</si>
  <si>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</si>
  <si>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</si>
  <si>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</si>
  <si>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</si>
  <si>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</si>
  <si>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</si>
  <si>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</si>
  <si>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</si>
  <si>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</si>
  <si>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</si>
  <si>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</si>
  <si>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</si>
  <si>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</si>
  <si>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</si>
  <si>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</si>
  <si>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</si>
  <si>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</si>
  <si>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</si>
  <si>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</si>
  <si>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</si>
  <si>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</si>
  <si>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</si>
  <si>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</si>
  <si>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</si>
  <si>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</si>
  <si>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</si>
  <si>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</si>
  <si>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</si>
  <si>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</si>
  <si>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</si>
  <si>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</si>
  <si>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</si>
  <si>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</si>
  <si>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</si>
  <si>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</si>
  <si>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</si>
  <si>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</si>
  <si>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</si>
  <si>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</si>
  <si>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</si>
  <si>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</si>
  <si>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</si>
  <si>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</si>
  <si>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</si>
  <si>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</si>
  <si>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</si>
  <si>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</si>
  <si>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</si>
  <si>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</si>
  <si>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</si>
  <si>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</si>
  <si>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</si>
  <si>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</si>
  <si>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</si>
  <si>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</si>
  <si>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</si>
  <si>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</si>
  <si>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</si>
  <si>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</si>
  <si>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</si>
  <si>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</si>
  <si>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</si>
  <si>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</si>
  <si>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</si>
  <si>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</si>
  <si>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</si>
  <si>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</si>
  <si>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</si>
  <si>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</si>
  <si>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</si>
  <si>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</si>
  <si>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</si>
  <si>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</si>
  <si>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</si>
  <si>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</si>
  <si>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</si>
  <si>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</si>
  <si>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</si>
  <si>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</si>
  <si>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</si>
  <si>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</si>
  <si>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</si>
  <si>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</si>
  <si>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</si>
  <si>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</si>
  <si>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</si>
  <si>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</si>
  <si>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</si>
  <si>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</si>
  <si>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</si>
  <si>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</si>
  <si>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</si>
  <si>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</si>
  <si>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</si>
  <si>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</si>
  <si>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</si>
  <si>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</si>
  <si>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</si>
  <si>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</si>
  <si>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</si>
  <si>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</si>
  <si>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</si>
  <si>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</si>
  <si>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</si>
  <si>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</si>
  <si>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</si>
  <si>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</si>
  <si>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</si>
  <si>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</si>
  <si>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</si>
  <si>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</si>
  <si>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</si>
  <si>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</si>
  <si>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</si>
  <si>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</si>
  <si>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</si>
  <si>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</si>
  <si>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</si>
  <si>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</si>
  <si>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</si>
  <si>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</si>
  <si>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</si>
  <si>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</si>
  <si>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</si>
  <si>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</si>
  <si>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</si>
  <si>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</si>
  <si>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</si>
  <si>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</si>
  <si>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</si>
  <si>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</si>
  <si>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</si>
  <si>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</si>
  <si>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</si>
  <si>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</si>
  <si>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</si>
  <si>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</si>
  <si>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</si>
  <si>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</si>
  <si>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</si>
  <si>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</si>
  <si>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</si>
  <si>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</si>
  <si>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</si>
  <si>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</si>
  <si>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</si>
  <si>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</si>
  <si>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</si>
  <si>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</si>
  <si>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</si>
  <si>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</si>
  <si>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</si>
  <si>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</si>
  <si>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</si>
  <si>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</si>
  <si>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</si>
  <si>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</si>
  <si>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</si>
  <si>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</si>
  <si>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</si>
  <si>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</si>
  <si>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</si>
  <si>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</si>
  <si>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</si>
  <si>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</si>
  <si>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</si>
  <si>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</si>
  <si>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</si>
  <si>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</si>
  <si>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</si>
  <si>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</si>
  <si>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</si>
  <si>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</si>
  <si>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</si>
  <si>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</si>
  <si>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</si>
  <si>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</si>
  <si>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</si>
  <si>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</si>
  <si>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</si>
  <si>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</si>
  <si>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</si>
  <si>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</si>
  <si>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</si>
  <si>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</si>
  <si>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</si>
  <si>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</si>
  <si>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</si>
  <si>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</si>
  <si>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</si>
  <si>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</si>
  <si>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</si>
  <si>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</si>
  <si>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</si>
  <si>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</si>
  <si>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</si>
  <si>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</si>
  <si>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</si>
  <si>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</si>
  <si>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</si>
  <si>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</si>
  <si>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</si>
  <si>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</si>
  <si>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</si>
  <si>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</si>
  <si>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</si>
  <si>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</si>
  <si>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</si>
  <si>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</si>
  <si>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</si>
  <si>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</si>
  <si>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</si>
  <si>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</si>
  <si>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</si>
  <si>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</si>
  <si>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</si>
  <si>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</si>
  <si>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</si>
  <si>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</si>
  <si>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</si>
  <si>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</si>
  <si>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</si>
  <si>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</si>
  <si>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</si>
  <si>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</si>
  <si>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</si>
  <si>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</si>
  <si>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</si>
  <si>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</si>
  <si>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</si>
  <si>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</si>
  <si>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</si>
  <si>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</si>
  <si>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</si>
  <si>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</si>
  <si>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</si>
  <si>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</si>
  <si>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</si>
  <si>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</si>
  <si>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</si>
  <si>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</si>
  <si>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</si>
  <si>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</si>
  <si>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</si>
  <si>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</si>
  <si>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</si>
  <si>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</si>
  <si>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</si>
  <si>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</si>
  <si>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</si>
  <si>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</si>
  <si>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</si>
  <si>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</si>
  <si>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</si>
  <si>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</si>
  <si>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</si>
  <si>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</si>
  <si>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</si>
  <si>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</si>
  <si>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</si>
  <si>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</si>
  <si>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</si>
  <si>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</si>
  <si>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</si>
  <si>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</si>
  <si>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</si>
  <si>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</si>
  <si>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</si>
  <si>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</si>
  <si>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</si>
  <si>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</si>
  <si>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</si>
  <si>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</si>
  <si>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</si>
  <si>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</si>
  <si>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</si>
  <si>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</si>
  <si>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</si>
  <si>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</si>
  <si>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</si>
  <si>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</si>
  <si>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</si>
  <si>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</si>
  <si>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</si>
  <si>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</si>
  <si>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</si>
  <si>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</si>
  <si>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</si>
  <si>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</si>
  <si>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</si>
  <si>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</si>
  <si>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</si>
  <si>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</si>
  <si>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</si>
  <si>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</si>
  <si>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</si>
  <si>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</si>
  <si>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</si>
  <si>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</si>
  <si>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</si>
  <si>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</si>
  <si>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</si>
  <si>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</si>
  <si>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</si>
  <si>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</si>
  <si>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</si>
  <si>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</si>
  <si>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</si>
  <si>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</si>
  <si>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</si>
  <si>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</si>
  <si>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</si>
  <si>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</si>
  <si>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</si>
  <si>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</si>
  <si>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</si>
  <si>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</si>
  <si>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</si>
  <si>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</si>
  <si>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</si>
  <si>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</si>
  <si>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</si>
  <si>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</si>
  <si>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</si>
  <si>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</si>
  <si>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</si>
  <si>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</si>
  <si>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</si>
  <si>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</si>
  <si>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</si>
  <si>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</si>
  <si>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</si>
  <si>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</si>
  <si>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</si>
  <si>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</si>
  <si>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</si>
  <si>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</si>
  <si>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</si>
  <si>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</si>
  <si>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</si>
  <si>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</si>
  <si>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</si>
  <si>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</si>
  <si>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</si>
  <si>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</si>
  <si>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</si>
  <si>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</si>
  <si>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</si>
  <si>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</si>
  <si>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</si>
  <si>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</si>
  <si>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</si>
  <si>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</si>
  <si>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</si>
  <si>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</si>
  <si>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</si>
  <si>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</si>
  <si>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</si>
  <si>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</si>
  <si>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</si>
  <si>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</si>
  <si>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</si>
  <si>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</si>
  <si>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</si>
  <si>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</si>
  <si>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</si>
  <si>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</si>
  <si>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</si>
  <si>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</si>
  <si>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</si>
  <si>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</si>
  <si>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</si>
  <si>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</si>
  <si>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</si>
  <si>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</si>
  <si>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</si>
  <si>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</si>
  <si>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</si>
  <si>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</si>
  <si>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</si>
  <si>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</si>
  <si>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</si>
  <si>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</si>
  <si>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</si>
  <si>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</si>
  <si>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</si>
  <si>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</si>
  <si>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</si>
  <si>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</si>
  <si>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</si>
  <si>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</si>
  <si>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</si>
  <si>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</si>
  <si>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</si>
  <si>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</si>
  <si>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</si>
  <si>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</si>
  <si>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</si>
  <si>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</si>
  <si>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</si>
  <si>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</si>
  <si>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</si>
  <si>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</si>
  <si>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</si>
  <si>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</si>
  <si>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</si>
  <si>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</si>
  <si>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</si>
  <si>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</si>
  <si>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</si>
  <si>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</si>
  <si>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</si>
  <si>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</si>
  <si>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</si>
  <si>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</si>
  <si>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</si>
  <si>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</si>
  <si>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</si>
  <si>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</si>
  <si>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</si>
  <si>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</si>
  <si>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</si>
  <si>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</si>
  <si>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</si>
  <si>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</si>
  <si>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</si>
  <si>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</si>
  <si>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</si>
  <si>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</si>
  <si>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</si>
  <si>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</si>
  <si>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</si>
  <si>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</si>
  <si>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</si>
  <si>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</si>
  <si>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</si>
  <si>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</si>
  <si>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</si>
  <si>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</si>
  <si>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</si>
  <si>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</si>
  <si>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</si>
  <si>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</si>
  <si>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</si>
  <si>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</si>
  <si>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</si>
  <si>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</si>
  <si>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</si>
  <si>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</si>
  <si>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</si>
  <si>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</si>
  <si>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</si>
  <si>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</si>
  <si>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</si>
  <si>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</si>
  <si>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</si>
  <si>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</si>
  <si>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</si>
  <si>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</si>
  <si>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</si>
  <si>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</si>
  <si>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</si>
  <si>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</si>
  <si>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</si>
  <si>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</si>
  <si>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</si>
  <si>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</si>
  <si>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</si>
  <si>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</si>
  <si>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</si>
  <si>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</si>
  <si>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</si>
  <si>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</si>
  <si>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</si>
  <si>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</si>
  <si>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</si>
  <si>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</si>
  <si>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</si>
  <si>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</si>
  <si>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</si>
  <si>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</si>
  <si>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</si>
  <si>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</si>
  <si>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</si>
  <si>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</si>
  <si>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</si>
  <si>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</si>
  <si>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</si>
  <si>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</si>
  <si>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</si>
  <si>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</si>
  <si>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</si>
  <si>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</si>
  <si>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</si>
  <si>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</si>
  <si>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</si>
  <si>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</si>
  <si>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</si>
  <si>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</si>
  <si>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</si>
  <si>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</si>
  <si>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</si>
  <si>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</si>
  <si>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</si>
  <si>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</si>
  <si>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</si>
  <si>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</si>
  <si>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</si>
  <si>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</si>
  <si>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</si>
  <si>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</si>
  <si>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</si>
  <si>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</si>
  <si>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</si>
  <si>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</si>
  <si>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</si>
  <si>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</si>
  <si>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</si>
  <si>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</si>
  <si>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</si>
  <si>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</si>
  <si>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</si>
  <si>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</si>
  <si>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</si>
  <si>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</si>
  <si>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</si>
  <si>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</si>
  <si>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</si>
  <si>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</si>
  <si>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</si>
  <si>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</si>
  <si>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</si>
  <si>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</si>
  <si>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</si>
  <si>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</si>
  <si>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</si>
  <si>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</si>
  <si>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</si>
  <si>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</si>
  <si>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</si>
  <si>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</si>
  <si>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</si>
  <si>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</si>
  <si>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</si>
  <si>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</si>
  <si>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</si>
  <si>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</si>
  <si>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</si>
  <si>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</si>
  <si>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</si>
  <si>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</si>
  <si>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</si>
  <si>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</si>
  <si>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</si>
  <si>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</si>
  <si>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</si>
  <si>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</si>
  <si>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</si>
  <si>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</si>
  <si>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</si>
  <si>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</si>
  <si>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</si>
  <si>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</si>
  <si>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</si>
  <si>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</si>
  <si>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</si>
  <si>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</si>
  <si>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</si>
  <si>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</si>
  <si>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</si>
  <si>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</si>
  <si>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</si>
  <si>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</si>
  <si>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</si>
  <si>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</si>
  <si>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</si>
  <si>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</si>
  <si>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</si>
  <si>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</si>
  <si>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</si>
  <si>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</si>
  <si>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</si>
  <si>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</si>
  <si>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</si>
  <si>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</si>
  <si>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</si>
  <si>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</si>
  <si>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</si>
  <si>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</si>
  <si>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</si>
  <si>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</si>
  <si>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</si>
  <si>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</si>
  <si>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</si>
  <si>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</si>
  <si>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</si>
  <si>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</si>
  <si>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</si>
  <si>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</si>
  <si>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</si>
  <si>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</si>
  <si>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</si>
  <si>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</si>
  <si>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</si>
  <si>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</si>
  <si>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</si>
  <si>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</si>
  <si>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</si>
  <si>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</si>
  <si>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</si>
  <si>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</si>
  <si>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</si>
  <si>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</si>
  <si>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</si>
  <si>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</si>
  <si>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</si>
  <si>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</si>
  <si>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</si>
  <si>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</si>
  <si>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</si>
  <si>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</si>
  <si>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</si>
  <si>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</si>
  <si>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</si>
  <si>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</si>
  <si>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</si>
  <si>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</si>
  <si>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</si>
  <si>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</si>
  <si>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</si>
  <si>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</si>
  <si>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</si>
  <si>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</si>
  <si>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</si>
  <si>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</si>
  <si>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</si>
  <si>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</si>
  <si>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</si>
  <si>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</si>
  <si>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</si>
  <si>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</si>
  <si>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</si>
  <si>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</si>
  <si>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</si>
  <si>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</si>
  <si>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</si>
  <si>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</si>
  <si>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</si>
  <si>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</si>
  <si>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</si>
  <si>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</si>
  <si>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</si>
  <si>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</si>
  <si>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</si>
  <si>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</si>
  <si>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</si>
  <si>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</si>
  <si>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</si>
  <si>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</si>
  <si>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</si>
  <si>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</si>
  <si>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</si>
  <si>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</si>
  <si>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</si>
  <si>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</si>
  <si>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</si>
  <si>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</si>
  <si>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</si>
  <si>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</si>
  <si>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</si>
  <si>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</si>
  <si>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</si>
  <si>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</si>
  <si>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</si>
  <si>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</si>
  <si>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</si>
  <si>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</si>
  <si>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</si>
  <si>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</si>
  <si>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</si>
  <si>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</si>
  <si>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</si>
  <si>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</si>
  <si>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</si>
  <si>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</si>
  <si>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</si>
  <si>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</si>
  <si>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</si>
  <si>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</si>
  <si>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</si>
  <si>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</si>
  <si>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</si>
  <si>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</si>
  <si>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</si>
  <si>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</si>
  <si>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</si>
  <si>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</si>
  <si>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</si>
  <si>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</si>
  <si>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</si>
  <si>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</si>
  <si>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</si>
  <si>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</si>
  <si>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</si>
  <si>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</si>
  <si>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</si>
  <si>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</si>
  <si>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</si>
  <si>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</si>
  <si>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</si>
  <si>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</si>
  <si>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</si>
  <si>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</si>
  <si>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</si>
  <si>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</si>
  <si>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</si>
  <si>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</si>
  <si>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</si>
  <si>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</si>
  <si>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</si>
  <si>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</si>
  <si>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</si>
  <si>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</si>
  <si>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</si>
  <si>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</si>
  <si>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</si>
  <si>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</si>
  <si>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</si>
  <si>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</si>
  <si>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</si>
  <si>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</si>
  <si>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</si>
  <si>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</si>
  <si>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</si>
  <si>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</si>
  <si>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</si>
  <si>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</si>
  <si>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</si>
  <si>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</si>
  <si>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</si>
  <si>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</si>
  <si>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</si>
  <si>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</si>
  <si>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</si>
  <si>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</si>
  <si>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</si>
  <si>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</si>
  <si>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</si>
  <si>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</si>
  <si>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</si>
  <si>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</si>
  <si>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</si>
  <si>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</si>
  <si>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</si>
  <si>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</si>
  <si>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</si>
  <si>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</si>
  <si>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</si>
  <si>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</si>
  <si>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</si>
  <si>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</si>
  <si>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</si>
  <si>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</si>
  <si>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</si>
  <si>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</si>
  <si>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</si>
  <si>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</si>
  <si>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</si>
  <si>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</si>
  <si>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</si>
  <si>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</si>
  <si>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</si>
  <si>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</si>
  <si>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</si>
  <si>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</si>
  <si>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</si>
  <si>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</si>
  <si>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</si>
  <si>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</si>
  <si>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</si>
  <si>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</si>
  <si>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</si>
  <si>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</si>
  <si>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</si>
  <si>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</si>
  <si>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</si>
  <si>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</si>
  <si>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</si>
  <si>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</si>
  <si>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</si>
  <si>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</si>
  <si>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</si>
  <si>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</si>
  <si>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</si>
  <si>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</si>
  <si>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</si>
  <si>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</si>
  <si>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</si>
  <si>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</si>
  <si>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</si>
  <si>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</si>
  <si>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</si>
  <si>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</si>
  <si>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</si>
  <si>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</si>
  <si>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</si>
  <si>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</si>
  <si>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</si>
  <si>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</si>
  <si>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</si>
  <si>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</si>
  <si>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</si>
  <si>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</si>
  <si>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</si>
  <si>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</si>
  <si>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</si>
  <si>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</si>
  <si>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</si>
  <si>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</si>
  <si>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</si>
  <si>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</si>
  <si>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</si>
  <si>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</si>
  <si>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</si>
  <si>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</si>
  <si>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</si>
  <si>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</si>
  <si>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</si>
  <si>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</si>
  <si>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</si>
  <si>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</si>
  <si>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</si>
  <si>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</si>
  <si>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</si>
  <si>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</si>
  <si>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</si>
  <si>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</si>
  <si>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</si>
  <si>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</si>
  <si>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</si>
  <si>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</si>
  <si>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</si>
  <si>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</si>
  <si>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</si>
  <si>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</si>
  <si>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</si>
  <si>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</si>
  <si>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</si>
  <si>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</si>
  <si>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</si>
  <si>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</si>
  <si>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</si>
  <si>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</si>
  <si>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</si>
  <si>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</si>
  <si>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</si>
  <si>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</si>
  <si>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</si>
  <si>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</si>
  <si>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</si>
  <si>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</si>
  <si>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</si>
  <si>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</si>
  <si>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</si>
  <si>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</si>
  <si>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</si>
  <si>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</si>
  <si>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</si>
  <si>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</si>
  <si>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</si>
  <si>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</si>
  <si>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</si>
  <si>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</si>
  <si>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</si>
  <si>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</si>
  <si>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</si>
  <si>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</si>
  <si>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</si>
  <si>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</si>
  <si>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</si>
  <si>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</si>
  <si>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</si>
  <si>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</si>
  <si>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</si>
  <si>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</si>
  <si>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</si>
  <si>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</si>
  <si>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</si>
  <si>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</si>
  <si>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</si>
  <si>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</si>
  <si>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</si>
  <si>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</si>
  <si>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</si>
  <si>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</si>
  <si>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</si>
  <si>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</si>
  <si>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</si>
  <si>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</si>
  <si>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</si>
  <si>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</si>
  <si>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</si>
  <si>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</si>
  <si>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</si>
  <si>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</si>
  <si>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</si>
  <si>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</si>
  <si>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</si>
  <si>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</si>
  <si>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</si>
  <si>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</si>
  <si>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</si>
  <si>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</si>
  <si>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</si>
  <si>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</si>
  <si>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</si>
  <si>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</si>
  <si>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</si>
  <si>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</si>
  <si>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</si>
  <si>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</si>
  <si>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</si>
  <si>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</si>
  <si>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</si>
  <si>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</si>
  <si>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</si>
  <si>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</si>
  <si>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</si>
  <si>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</si>
  <si>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</si>
  <si>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</si>
  <si>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</si>
  <si>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</si>
  <si>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</si>
  <si>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</si>
  <si>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</si>
  <si>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</si>
  <si>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</si>
  <si>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</si>
  <si>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</si>
  <si>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</si>
  <si>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</si>
  <si>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</si>
  <si>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</si>
  <si>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</si>
  <si>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</si>
  <si>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</si>
  <si>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</si>
  <si>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</si>
  <si>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</si>
  <si>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</si>
  <si>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</si>
  <si>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</si>
  <si>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</si>
  <si>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</si>
  <si>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</si>
  <si>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</si>
  <si>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</si>
  <si>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</si>
  <si>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</si>
  <si>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</si>
  <si>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</si>
  <si>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</si>
  <si>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</si>
  <si>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</si>
  <si>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</si>
  <si>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</si>
  <si>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</si>
  <si>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</si>
  <si>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</si>
  <si>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</si>
  <si>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</si>
  <si>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</si>
  <si>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</si>
  <si>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</si>
  <si>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</si>
  <si>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</si>
  <si>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</si>
  <si>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</si>
  <si>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</si>
  <si>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</si>
  <si>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</si>
  <si>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</si>
  <si>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</si>
  <si>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</si>
  <si>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</si>
  <si>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</si>
  <si>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</si>
  <si>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</si>
  <si>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</si>
  <si>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</si>
  <si>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</si>
  <si>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</si>
  <si>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</si>
  <si>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</si>
  <si>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</si>
  <si>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</si>
  <si>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</si>
  <si>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</si>
  <si>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</si>
  <si>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</si>
  <si>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</si>
  <si>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</si>
  <si>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</si>
  <si>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</si>
  <si>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</si>
  <si>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</si>
  <si>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</si>
  <si>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</si>
  <si>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</si>
  <si>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</si>
  <si>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</si>
  <si>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</si>
  <si>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</si>
  <si>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</si>
  <si>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</si>
  <si>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</si>
  <si>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</si>
  <si>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</si>
  <si>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</si>
  <si>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</si>
  <si>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</si>
  <si>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</si>
  <si>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</si>
  <si>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</si>
  <si>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</si>
  <si>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</si>
  <si>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</si>
  <si>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</si>
  <si>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</si>
  <si>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</si>
  <si>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</si>
  <si>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</si>
  <si>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</si>
  <si>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</si>
  <si>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</si>
  <si>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</si>
  <si>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</si>
  <si>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</si>
  <si>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</si>
  <si>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</si>
  <si>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</si>
  <si>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</si>
  <si>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</si>
  <si>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</si>
  <si>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</si>
  <si>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</si>
  <si>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</si>
  <si>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</si>
  <si>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</si>
  <si>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</si>
  <si>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</si>
  <si>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</si>
  <si>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</si>
  <si>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</si>
  <si>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</si>
  <si>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</si>
  <si>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</si>
  <si>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</si>
  <si>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</si>
  <si>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</si>
  <si>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</si>
  <si>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</si>
  <si>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</si>
  <si>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</si>
  <si>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</si>
  <si>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</si>
  <si>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</si>
  <si>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</si>
  <si>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</si>
  <si>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</si>
  <si>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</si>
  <si>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</si>
  <si>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</si>
  <si>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</si>
  <si>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</si>
  <si>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</si>
  <si>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</si>
  <si>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</si>
  <si>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</si>
  <si>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</si>
  <si>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</si>
  <si>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</si>
  <si>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</si>
  <si>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</si>
  <si>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</si>
  <si>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</si>
  <si>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</si>
  <si>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</si>
  <si>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</si>
  <si>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</si>
  <si>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</si>
  <si>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</si>
  <si>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</si>
  <si>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</si>
  <si>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</si>
  <si>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</si>
  <si>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</si>
  <si>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</si>
  <si>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</si>
  <si>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</si>
  <si>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</si>
  <si>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</si>
  <si>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</si>
  <si>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</si>
  <si>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</si>
  <si>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</si>
  <si>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</si>
  <si>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</si>
  <si>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</si>
  <si>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</si>
  <si>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</si>
  <si>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</si>
  <si>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</si>
  <si>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</si>
  <si>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</si>
  <si>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</si>
  <si>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</si>
  <si>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</si>
  <si>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</si>
  <si>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</si>
  <si>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</si>
  <si>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</si>
  <si>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</si>
  <si>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</si>
  <si>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</si>
  <si>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</si>
  <si>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</si>
  <si>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</si>
  <si>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</si>
  <si>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</si>
  <si>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</si>
  <si>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</si>
  <si>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</si>
  <si>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</si>
  <si>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</si>
  <si>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</si>
  <si>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</si>
  <si>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</si>
  <si>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</si>
  <si>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</si>
  <si>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</si>
  <si>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</si>
  <si>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</si>
  <si>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</si>
  <si>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</si>
  <si>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</si>
  <si>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</si>
  <si>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</si>
  <si>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</si>
  <si>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</si>
  <si>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</si>
  <si>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</si>
  <si>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</si>
  <si>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</si>
  <si>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</si>
  <si>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</si>
  <si>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</si>
  <si>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</si>
  <si>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</si>
  <si>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</si>
  <si>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</si>
  <si>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</si>
  <si>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</si>
  <si>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</si>
  <si>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</si>
  <si>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</si>
  <si>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</si>
  <si>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</si>
  <si>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</si>
  <si>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</si>
  <si>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</si>
  <si>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</si>
  <si>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</si>
  <si>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</si>
  <si>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</si>
  <si>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</si>
  <si>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</si>
  <si>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</si>
  <si>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</si>
  <si>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</si>
  <si>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</si>
  <si>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</si>
  <si>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</si>
  <si>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</si>
  <si>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</si>
  <si>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</si>
  <si>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</si>
  <si>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</si>
  <si>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</si>
  <si>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</si>
  <si>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</si>
  <si>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</si>
  <si>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</si>
  <si>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</si>
  <si>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</si>
  <si>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</si>
  <si>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</si>
  <si>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</si>
  <si>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</si>
  <si>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</si>
  <si>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</si>
  <si>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</si>
  <si>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</si>
  <si>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</si>
  <si>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</si>
  <si>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</si>
  <si>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</si>
  <si>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</si>
  <si>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</si>
  <si>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</si>
  <si>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</si>
  <si>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</si>
  <si>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</si>
  <si>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</si>
  <si>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</si>
  <si>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</si>
  <si>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</si>
  <si>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</si>
  <si>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</si>
  <si>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</si>
  <si>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</si>
  <si>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</si>
  <si>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</si>
  <si>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</si>
  <si>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</si>
  <si>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</si>
  <si>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</si>
  <si>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</si>
  <si>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</si>
  <si>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</si>
  <si>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</si>
  <si>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</si>
  <si>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</si>
  <si>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</si>
  <si>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</si>
  <si>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</si>
  <si>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</si>
  <si>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</si>
  <si>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</si>
  <si>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</si>
  <si>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</si>
  <si>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</si>
  <si>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</si>
  <si>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</si>
  <si>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</si>
  <si>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</si>
  <si>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</si>
  <si>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</si>
  <si>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</si>
  <si>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</si>
  <si>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</si>
  <si>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</si>
  <si>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</si>
  <si>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</si>
  <si>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</si>
  <si>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</si>
  <si>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</si>
  <si>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</si>
  <si>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</si>
  <si>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</si>
  <si>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</si>
  <si>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</si>
  <si>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</si>
  <si>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</si>
  <si>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</si>
  <si>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</si>
  <si>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</si>
  <si>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</si>
  <si>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</si>
  <si>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</si>
  <si>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</si>
  <si>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</si>
  <si>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</si>
  <si>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</si>
  <si>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</si>
  <si>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</si>
  <si>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</si>
  <si>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</si>
  <si>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</si>
  <si>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</si>
  <si>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</si>
  <si>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</si>
  <si>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</si>
  <si>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</si>
  <si>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</si>
  <si>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</si>
  <si>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</si>
  <si>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</si>
  <si>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</si>
  <si>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</si>
  <si>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</si>
  <si>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</si>
  <si>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</si>
  <si>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</si>
  <si>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</si>
  <si>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</si>
  <si>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</si>
  <si>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</si>
  <si>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</si>
  <si>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</si>
  <si>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</si>
  <si>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</si>
  <si>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</si>
  <si>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</si>
  <si>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</si>
  <si>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</si>
  <si>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</si>
  <si>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</si>
  <si>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</si>
  <si>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</si>
  <si>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</si>
  <si>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</si>
  <si>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</si>
  <si>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</si>
  <si>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</si>
  <si>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</si>
  <si>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</si>
  <si>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</si>
  <si>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</si>
  <si>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</si>
  <si>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</si>
  <si>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</si>
  <si>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</si>
  <si>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</si>
  <si>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</si>
  <si>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</si>
  <si>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</si>
  <si>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</si>
  <si>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</si>
  <si>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</si>
  <si>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</si>
  <si>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</si>
  <si>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</si>
  <si>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</si>
  <si>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</si>
  <si>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</si>
  <si>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</si>
  <si>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</si>
  <si>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</si>
  <si>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</si>
  <si>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</si>
  <si>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</si>
  <si>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</si>
  <si>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</si>
  <si>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</si>
  <si>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</si>
  <si>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</si>
  <si>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</si>
  <si>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</si>
  <si>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</si>
  <si>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</si>
  <si>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</si>
  <si>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</si>
  <si>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</si>
  <si>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</si>
  <si>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</si>
  <si>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</si>
  <si>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</si>
  <si>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</si>
  <si>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</si>
  <si>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</si>
  <si>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</si>
  <si>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</si>
  <si>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</si>
  <si>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</si>
  <si>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</si>
  <si>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</si>
  <si>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</si>
  <si>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</si>
  <si>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</si>
  <si>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</si>
  <si>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</si>
  <si>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</si>
  <si>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</si>
  <si>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</si>
  <si>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</si>
  <si>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</si>
  <si>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</si>
  <si>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</si>
  <si>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</si>
  <si>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</si>
  <si>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</si>
  <si>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</si>
  <si>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</si>
  <si>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</si>
  <si>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</si>
  <si>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</si>
  <si>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</si>
  <si>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</si>
  <si>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</si>
  <si>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</si>
  <si>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</si>
  <si>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</si>
  <si>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</si>
  <si>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</si>
  <si>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</si>
  <si>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</si>
  <si>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</si>
  <si>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</si>
  <si>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</si>
  <si>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</si>
  <si>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</si>
  <si>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</si>
  <si>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</si>
  <si>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</si>
  <si>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</si>
  <si>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</si>
  <si>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</si>
  <si>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</si>
  <si>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</si>
  <si>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</si>
  <si>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</si>
  <si>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</si>
  <si>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</si>
  <si>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</si>
  <si>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</si>
  <si>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</si>
  <si>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</si>
  <si>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</si>
  <si>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</si>
  <si>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</si>
  <si>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</si>
  <si>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</si>
  <si>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</si>
  <si>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</si>
  <si>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</si>
  <si>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</si>
  <si>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</si>
  <si>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</si>
  <si>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</si>
  <si>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</si>
  <si>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</si>
  <si>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</si>
  <si>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</si>
  <si>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</si>
  <si>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</si>
  <si>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</si>
  <si>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</si>
  <si>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</si>
  <si>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</si>
  <si>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</si>
  <si>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</si>
  <si>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</si>
  <si>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</si>
  <si>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</si>
  <si>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</si>
  <si>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</si>
  <si>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</si>
  <si>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</si>
  <si>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</si>
  <si>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</si>
  <si>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</si>
  <si>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</si>
  <si>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</si>
  <si>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</si>
  <si>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</si>
  <si>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</si>
  <si>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</si>
  <si>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</si>
  <si>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</si>
  <si>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</si>
  <si>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</si>
  <si>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</si>
  <si>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</si>
  <si>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</si>
  <si>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</si>
  <si>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</si>
  <si>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</si>
  <si>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</si>
  <si>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</si>
  <si>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</si>
  <si>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</si>
  <si>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</si>
  <si>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</si>
  <si>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</si>
  <si>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</si>
  <si>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</si>
  <si>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</si>
  <si>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</si>
  <si>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</si>
  <si>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</si>
  <si>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</si>
  <si>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</si>
  <si>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</si>
  <si>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</si>
  <si>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</si>
  <si>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</si>
  <si>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</si>
  <si>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</si>
  <si>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</si>
  <si>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</si>
  <si>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</si>
  <si>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</si>
  <si>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</si>
  <si>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</si>
  <si>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</si>
  <si>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</si>
  <si>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</si>
  <si>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</si>
  <si>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</si>
  <si>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</si>
  <si>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</si>
  <si>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</si>
  <si>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</si>
  <si>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</si>
  <si>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</si>
  <si>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</si>
  <si>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</si>
  <si>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</si>
  <si>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</si>
  <si>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</si>
  <si>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</si>
  <si>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</si>
  <si>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</si>
  <si>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</si>
  <si>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</si>
  <si>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</si>
  <si>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</si>
  <si>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</si>
  <si>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</si>
  <si>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</si>
  <si>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</si>
  <si>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</si>
  <si>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</si>
  <si>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</si>
  <si>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</si>
  <si>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</si>
  <si>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</si>
  <si>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</si>
  <si>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</si>
  <si>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</si>
  <si>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</si>
  <si>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</si>
  <si>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</si>
  <si>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</si>
  <si>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</si>
  <si>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</si>
  <si>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</si>
  <si>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</si>
  <si>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</si>
  <si>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</si>
  <si>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</si>
  <si>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</si>
  <si>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</si>
  <si>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</si>
  <si>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</si>
  <si>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</si>
  <si>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</si>
  <si>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</si>
  <si>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</si>
  <si>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</si>
  <si>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</si>
  <si>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</si>
  <si>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</si>
  <si>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</si>
  <si>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</si>
  <si>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</si>
  <si>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</si>
  <si>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</si>
  <si>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</si>
  <si>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</si>
  <si>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</si>
  <si>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</si>
  <si>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</si>
  <si>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</si>
  <si>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</si>
  <si>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</si>
  <si>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</si>
  <si>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</si>
  <si>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</si>
  <si>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</si>
  <si>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</si>
  <si>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</si>
  <si>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</si>
  <si>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</si>
  <si>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</si>
  <si>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</si>
  <si>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</si>
  <si>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</si>
  <si>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</si>
  <si>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</si>
  <si>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</si>
  <si>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</si>
  <si>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</si>
  <si>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</si>
  <si>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</si>
  <si>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</si>
  <si>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</si>
  <si>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</si>
  <si>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</si>
  <si>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</si>
  <si>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</si>
  <si>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</si>
  <si>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</si>
  <si>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</si>
  <si>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</si>
  <si>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</si>
  <si>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</si>
  <si>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</si>
  <si>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</si>
  <si>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</si>
  <si>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</si>
  <si>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</si>
  <si>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</si>
  <si>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</si>
  <si>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</si>
  <si>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</si>
  <si>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</si>
  <si>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</si>
  <si>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</si>
  <si>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</si>
  <si>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</si>
  <si>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</si>
  <si>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</si>
  <si>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</si>
  <si>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</si>
  <si>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</si>
  <si>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</si>
  <si>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</si>
  <si>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</si>
  <si>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</si>
  <si>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</si>
  <si>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</si>
  <si>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</si>
  <si>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</si>
  <si>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</si>
  <si>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</si>
  <si>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</si>
  <si>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</si>
  <si>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</si>
  <si>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</si>
  <si>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</si>
  <si>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</si>
  <si>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</si>
  <si>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</si>
  <si>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</si>
  <si>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</si>
  <si>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</si>
  <si>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</si>
  <si>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</si>
  <si>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</si>
  <si>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</si>
  <si>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</si>
  <si>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</si>
  <si>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</si>
  <si>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</si>
  <si>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</si>
  <si>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</si>
  <si>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</si>
  <si>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</si>
  <si>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</si>
  <si>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</si>
  <si>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</si>
  <si>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</si>
  <si>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</si>
  <si>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</si>
  <si>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</si>
  <si>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</si>
  <si>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</si>
  <si>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</si>
  <si>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</si>
  <si>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</si>
  <si>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</si>
  <si>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</si>
  <si>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</si>
  <si>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</si>
  <si>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</si>
  <si>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</si>
  <si>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</si>
  <si>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</si>
  <si>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</si>
  <si>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</si>
  <si>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</si>
  <si>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</si>
  <si>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</si>
  <si>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</si>
  <si>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</si>
  <si>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</si>
  <si>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</si>
  <si>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</si>
  <si>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</si>
  <si>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</si>
  <si>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</si>
  <si>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</si>
  <si>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</si>
  <si>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</si>
  <si>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</si>
  <si>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</si>
  <si>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</si>
  <si>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</si>
  <si>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</si>
  <si>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</si>
  <si>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</si>
  <si>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</si>
  <si>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</si>
  <si>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</si>
  <si>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</si>
  <si>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</si>
  <si>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</si>
  <si>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</si>
  <si>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</si>
  <si>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</si>
  <si>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</si>
  <si>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</si>
  <si>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</si>
  <si>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</si>
  <si>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</si>
  <si>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</si>
  <si>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</si>
  <si>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</si>
  <si>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</si>
  <si>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</si>
  <si>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</si>
  <si>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</si>
  <si>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</si>
  <si>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</si>
  <si>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</si>
  <si>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</si>
  <si>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</si>
  <si>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</si>
  <si>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</si>
  <si>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</si>
  <si>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</si>
  <si>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</si>
  <si>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</si>
  <si>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</si>
  <si>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</si>
  <si>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</si>
  <si>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</si>
  <si>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</si>
  <si>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</si>
  <si>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</si>
  <si>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</si>
  <si>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</si>
  <si>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</si>
  <si>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</si>
  <si>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</si>
  <si>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</si>
  <si>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</si>
  <si>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</si>
  <si>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</si>
  <si>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</si>
  <si>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</si>
  <si>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</si>
  <si>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</si>
  <si>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</si>
  <si>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</si>
  <si>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</si>
  <si>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</si>
  <si>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</si>
  <si>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</si>
  <si>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</si>
  <si>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</si>
  <si>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</si>
  <si>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</si>
  <si>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</si>
  <si>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</si>
  <si>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</si>
  <si>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</si>
  <si>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</si>
  <si>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</si>
  <si>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</si>
  <si>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</si>
  <si>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</si>
  <si>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</si>
  <si>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</si>
  <si>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</si>
  <si>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</si>
  <si>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</si>
  <si>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</si>
  <si>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</si>
  <si>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</si>
  <si>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</si>
  <si>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</si>
  <si>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</si>
  <si>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</si>
  <si>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</si>
  <si>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</si>
  <si>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</si>
  <si>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</si>
  <si>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</si>
  <si>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</si>
  <si>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</si>
  <si>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</si>
  <si>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</si>
  <si>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</si>
  <si>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</si>
  <si>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</si>
  <si>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</si>
  <si>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</si>
  <si>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</si>
  <si>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</si>
  <si>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</si>
  <si>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</si>
  <si>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</si>
  <si>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</si>
  <si>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</si>
  <si>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</si>
  <si>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</si>
  <si>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</si>
  <si>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</si>
  <si>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</si>
  <si>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</si>
  <si>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</si>
  <si>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</si>
  <si>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</si>
  <si>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</si>
  <si>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</si>
  <si>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</si>
  <si>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</si>
  <si>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</si>
  <si>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</si>
  <si>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</si>
  <si>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</si>
  <si>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</si>
  <si>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</si>
  <si>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</si>
  <si>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</si>
  <si>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</si>
  <si>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</si>
  <si>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</si>
  <si>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</si>
  <si>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</si>
  <si>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</si>
  <si>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</si>
  <si>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</si>
  <si>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</si>
  <si>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</si>
  <si>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</si>
  <si>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</si>
  <si>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</si>
  <si>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</si>
  <si>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</si>
  <si>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</si>
  <si>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</si>
  <si>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</si>
  <si>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</si>
  <si>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</si>
  <si>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</si>
  <si>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</si>
  <si>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</si>
  <si>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</si>
  <si>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</si>
  <si>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</si>
  <si>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</si>
  <si>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</si>
  <si>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</si>
  <si>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</si>
  <si>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</si>
  <si>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</si>
  <si>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</si>
  <si>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</si>
  <si>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</si>
  <si>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</si>
  <si>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</si>
  <si>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</si>
  <si>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</si>
  <si>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</si>
  <si>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</si>
  <si>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</si>
  <si>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</si>
  <si>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</si>
  <si>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</si>
  <si>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</si>
  <si>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</si>
  <si>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</si>
  <si>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</si>
  <si>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</si>
  <si>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</si>
  <si>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</si>
  <si>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</si>
  <si>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</si>
  <si>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</si>
  <si>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</si>
  <si>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</si>
  <si>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</si>
  <si>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</si>
  <si>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</si>
  <si>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</si>
  <si>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</si>
  <si>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</si>
  <si>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</si>
  <si>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</si>
  <si>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</si>
  <si>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</si>
  <si>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</si>
  <si>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</si>
  <si>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</si>
  <si>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</si>
  <si>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</si>
  <si>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</si>
  <si>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</si>
  <si>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</si>
  <si>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</si>
  <si>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</si>
  <si>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</si>
  <si>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</si>
  <si>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</si>
  <si>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</si>
  <si>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</si>
  <si>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</si>
  <si>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</si>
  <si>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</si>
  <si>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</si>
  <si>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</si>
  <si>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</si>
  <si>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</si>
  <si>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</si>
  <si>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</si>
  <si>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</si>
  <si>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</si>
  <si>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</si>
  <si>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</si>
  <si>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</si>
  <si>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</si>
  <si>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</si>
  <si>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</si>
  <si>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</si>
  <si>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</si>
  <si>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</si>
  <si>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</si>
  <si>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</si>
  <si>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</si>
  <si>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</si>
  <si>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</si>
  <si>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</si>
  <si>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</si>
  <si>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</si>
  <si>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</si>
  <si>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</si>
  <si>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</si>
  <si>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</si>
  <si>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</si>
  <si>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</si>
  <si>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</si>
  <si>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</si>
  <si>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</si>
  <si>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</si>
  <si>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</si>
  <si>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</si>
  <si>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</si>
  <si>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</si>
  <si>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</si>
  <si>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</si>
  <si>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</si>
  <si>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</si>
  <si>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</si>
  <si>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</si>
  <si>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</si>
  <si>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</si>
  <si>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</si>
  <si>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</si>
  <si>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</si>
  <si>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</si>
  <si>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</si>
  <si>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</si>
  <si>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</si>
  <si>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</si>
  <si>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</si>
  <si>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</si>
  <si>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</si>
  <si>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</si>
  <si>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</si>
  <si>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</si>
  <si>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</si>
  <si>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</si>
  <si>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</si>
  <si>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</si>
  <si>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</si>
  <si>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</si>
  <si>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</si>
  <si>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</si>
  <si>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</si>
  <si>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</si>
  <si>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</si>
  <si>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</si>
  <si>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</si>
  <si>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</si>
  <si>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</si>
  <si>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</si>
  <si>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</si>
  <si>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</si>
  <si>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</si>
  <si>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</si>
  <si>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</si>
  <si>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</si>
  <si>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</si>
  <si>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</si>
  <si>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</si>
  <si>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</si>
  <si>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</si>
  <si>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</si>
  <si>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</si>
  <si>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</si>
  <si>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</si>
  <si>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</si>
  <si>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</si>
  <si>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</si>
  <si>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</si>
  <si>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</si>
  <si>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</si>
  <si>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</si>
  <si>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</si>
  <si>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</si>
  <si>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</si>
  <si>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</si>
  <si>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</si>
  <si>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</si>
  <si>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</si>
  <si>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</si>
  <si>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</si>
  <si>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</si>
  <si>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</si>
  <si>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</si>
  <si>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</si>
  <si>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</si>
  <si>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</si>
  <si>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</si>
  <si>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</si>
  <si>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</si>
  <si>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</si>
  <si>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</si>
  <si>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</si>
  <si>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</si>
  <si>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</si>
  <si>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</si>
  <si>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</si>
  <si>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</si>
  <si>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</si>
  <si>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</si>
  <si>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</si>
  <si>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</si>
  <si>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</si>
  <si>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</si>
  <si>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</si>
  <si>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</si>
  <si>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</si>
  <si>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</si>
  <si>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</si>
  <si>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</si>
  <si>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</si>
  <si>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</si>
  <si>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</si>
  <si>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</si>
  <si>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</si>
  <si>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</si>
  <si>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</si>
  <si>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</si>
  <si>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</si>
  <si>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</si>
  <si>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</si>
  <si>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</si>
  <si>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</si>
  <si>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</si>
  <si>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</si>
  <si>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</si>
  <si>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</si>
  <si>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</si>
  <si>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</si>
  <si>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</si>
  <si>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</si>
  <si>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</si>
  <si>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</si>
  <si>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</si>
  <si>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</si>
  <si>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</si>
  <si>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</si>
  <si>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</si>
  <si>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</si>
  <si>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</si>
  <si>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</si>
  <si>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</si>
  <si>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</si>
  <si>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</si>
  <si>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</si>
  <si>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</si>
  <si>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</si>
  <si>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</si>
  <si>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</si>
  <si>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</si>
  <si>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</si>
  <si>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</si>
  <si>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</si>
  <si>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</si>
  <si>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</si>
  <si>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</si>
  <si>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</si>
  <si>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</si>
  <si>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</si>
  <si>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</si>
  <si>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</si>
  <si>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</si>
  <si>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</si>
  <si>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</si>
  <si>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</si>
  <si>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</si>
  <si>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</si>
  <si>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</si>
  <si>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</si>
  <si>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</si>
  <si>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</si>
  <si>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</si>
  <si>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</si>
  <si>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</si>
  <si>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</si>
  <si>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</si>
  <si>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</si>
  <si>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</si>
  <si>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</si>
  <si>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</si>
  <si>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</si>
  <si>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</si>
  <si>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</si>
  <si>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</si>
  <si>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</si>
  <si>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</si>
  <si>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</si>
  <si>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</si>
  <si>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</si>
  <si>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</si>
  <si>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</si>
  <si>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</si>
  <si>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</si>
  <si>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</si>
  <si>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</si>
  <si>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</si>
  <si>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</si>
  <si>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</si>
  <si>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</si>
  <si>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</si>
  <si>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</si>
  <si>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</si>
  <si>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</si>
  <si>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</si>
  <si>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</si>
  <si>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</si>
  <si>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</si>
  <si>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</si>
  <si>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</si>
  <si>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</si>
  <si>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</si>
  <si>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</si>
  <si>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</si>
  <si>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</si>
  <si>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</si>
  <si>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</si>
  <si>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</si>
  <si>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</si>
  <si>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</si>
  <si>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</si>
  <si>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</si>
  <si>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</si>
  <si>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</si>
  <si>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</si>
  <si>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</si>
  <si>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</si>
  <si>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</si>
  <si>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</si>
  <si>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</si>
  <si>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</si>
  <si>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</si>
  <si>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</si>
  <si>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</si>
  <si>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</si>
  <si>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</si>
  <si>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</si>
  <si>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</si>
  <si>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</si>
  <si>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</si>
  <si>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</si>
  <si>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</si>
  <si>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</si>
  <si>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</si>
  <si>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</si>
  <si>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</si>
  <si>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</si>
  <si>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</si>
  <si>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</si>
  <si>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</si>
  <si>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</si>
  <si>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</si>
  <si>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</si>
  <si>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</si>
  <si>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</si>
  <si>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</si>
  <si>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</si>
  <si>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</si>
  <si>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</si>
  <si>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</si>
  <si>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</si>
  <si>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</si>
  <si>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</si>
  <si>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</si>
  <si>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</si>
  <si>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</si>
  <si>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</si>
  <si>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</si>
  <si>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</si>
  <si>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</si>
  <si>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</si>
  <si>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</si>
  <si>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</si>
  <si>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</si>
  <si>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</si>
  <si>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</si>
  <si>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</si>
  <si>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</si>
  <si>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</si>
  <si>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</si>
  <si>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</si>
  <si>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</si>
  <si>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</si>
  <si>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</si>
  <si>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</si>
  <si>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</si>
  <si>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</si>
  <si>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</si>
  <si>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</si>
  <si>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</si>
  <si>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</si>
  <si>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</si>
  <si>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</si>
  <si>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</si>
  <si>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</si>
  <si>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</si>
  <si>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</si>
  <si>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</si>
  <si>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</si>
  <si>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</si>
  <si>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</si>
  <si>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</si>
  <si>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</si>
  <si>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</si>
  <si>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</si>
  <si>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</si>
  <si>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</si>
  <si>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</si>
  <si>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</si>
  <si>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</si>
  <si>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</si>
  <si>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</si>
  <si>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</si>
  <si>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</si>
  <si>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</si>
  <si>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</si>
  <si>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</si>
  <si>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</si>
  <si>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</si>
  <si>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</si>
  <si>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</si>
  <si>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</si>
  <si>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</si>
  <si>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</si>
  <si>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</si>
  <si>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</si>
  <si>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</si>
  <si>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</si>
  <si>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</si>
  <si>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</si>
  <si>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</si>
  <si>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</si>
  <si>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</si>
  <si>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</si>
  <si>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</si>
  <si>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</si>
  <si>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</si>
  <si>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</si>
  <si>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</si>
  <si>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</si>
  <si>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</si>
  <si>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</si>
  <si>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</si>
  <si>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</si>
  <si>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</si>
  <si>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</si>
  <si>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</si>
  <si>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</si>
  <si>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</si>
  <si>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</si>
  <si>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</si>
  <si>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</si>
  <si>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</si>
  <si>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</si>
  <si>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</si>
  <si>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</si>
  <si>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</si>
  <si>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</si>
  <si>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</si>
  <si>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</si>
  <si>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</si>
  <si>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</si>
  <si>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</si>
  <si>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</si>
  <si>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</si>
  <si>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</si>
  <si>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</si>
  <si>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</si>
  <si>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</si>
  <si>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</si>
  <si>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</si>
  <si>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</si>
  <si>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</si>
  <si>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</si>
  <si>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</si>
  <si>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</si>
  <si>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</si>
  <si>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</si>
  <si>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</si>
  <si>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</si>
  <si>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</si>
  <si>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</si>
  <si>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</si>
  <si>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</si>
  <si>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</si>
  <si>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</si>
  <si>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</si>
  <si>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</si>
  <si>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</si>
  <si>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</si>
  <si>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</si>
  <si>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</si>
  <si>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</si>
  <si>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</si>
  <si>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</si>
  <si>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</si>
  <si>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</si>
  <si>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</si>
  <si>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</si>
  <si>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</si>
  <si>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</si>
  <si>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</si>
  <si>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</si>
  <si>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</si>
  <si>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</si>
  <si>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</si>
  <si>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</si>
  <si>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</si>
  <si>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</si>
  <si>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</si>
  <si>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</si>
  <si>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</si>
  <si>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</si>
  <si>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</si>
  <si>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</si>
  <si>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</si>
  <si>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</si>
  <si>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</si>
  <si>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</si>
  <si>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</si>
  <si>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</si>
  <si>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</si>
  <si>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</si>
  <si>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</si>
  <si>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</si>
  <si>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</si>
  <si>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</si>
  <si>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</si>
  <si>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</si>
  <si>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</si>
  <si>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</si>
  <si>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</si>
  <si>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</si>
  <si>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</si>
  <si>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</si>
  <si>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</si>
  <si>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</si>
  <si>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</si>
  <si>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</si>
  <si>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</si>
  <si>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</si>
  <si>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</si>
  <si>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</si>
  <si>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</si>
  <si>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</si>
  <si>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</si>
  <si>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</si>
  <si>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</si>
  <si>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</si>
  <si>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</si>
  <si>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</si>
  <si>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</si>
  <si>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</si>
  <si>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</si>
  <si>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</si>
  <si>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</si>
  <si>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</si>
  <si>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</si>
  <si>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</si>
  <si>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</si>
  <si>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</si>
  <si>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</si>
  <si>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</si>
  <si>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</si>
  <si>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</si>
  <si>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</si>
  <si>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</si>
  <si>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</si>
  <si>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</si>
  <si>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</si>
  <si>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</si>
  <si>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</si>
  <si>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</si>
  <si>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</si>
  <si>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</si>
  <si>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</si>
  <si>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</si>
  <si>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</si>
  <si>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</si>
  <si>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</si>
  <si>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</si>
  <si>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</si>
  <si>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</si>
  <si>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</si>
  <si>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</si>
  <si>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</si>
  <si>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</si>
  <si>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</si>
  <si>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</si>
  <si>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</si>
  <si>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</si>
  <si>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</si>
  <si>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</si>
  <si>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</si>
  <si>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</si>
  <si>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</si>
  <si>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</si>
  <si>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</si>
  <si>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</si>
  <si>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</si>
  <si>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</si>
  <si>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</si>
  <si>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</si>
  <si>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</si>
  <si>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</si>
  <si>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</si>
  <si>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</si>
  <si>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</si>
  <si>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</si>
  <si>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</si>
  <si>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</si>
  <si>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</si>
  <si>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</si>
  <si>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</si>
  <si>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</si>
  <si>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</si>
  <si>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</si>
  <si>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</si>
  <si>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</si>
  <si>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</si>
  <si>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</si>
  <si>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</si>
  <si>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</si>
  <si>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</si>
  <si>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</si>
  <si>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</si>
  <si>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</si>
  <si>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</si>
  <si>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</si>
  <si>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</si>
  <si>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</si>
  <si>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</si>
  <si>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</si>
  <si>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</si>
  <si>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</si>
  <si>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</si>
  <si>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</si>
  <si>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</si>
  <si>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</si>
  <si>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</si>
  <si>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</si>
  <si>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</si>
  <si>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</si>
  <si>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</si>
  <si>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</si>
  <si>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</si>
  <si>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</si>
  <si>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</si>
  <si>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</si>
  <si>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</si>
  <si>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</si>
  <si>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</si>
  <si>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</si>
  <si>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</si>
  <si>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</si>
  <si>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</si>
  <si>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</si>
  <si>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</si>
  <si>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</si>
  <si>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</si>
  <si>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</si>
  <si>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</si>
  <si>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</si>
  <si>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</si>
  <si>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</si>
  <si>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</si>
  <si>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</si>
  <si>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</si>
  <si>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</si>
  <si>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</si>
  <si>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</si>
  <si>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</si>
  <si>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</si>
  <si>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</si>
  <si>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</si>
  <si>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</si>
  <si>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</si>
  <si>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</si>
  <si>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</si>
  <si>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</si>
  <si>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</si>
  <si>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</si>
  <si>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</si>
  <si>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</si>
  <si>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</si>
  <si>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</si>
  <si>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</si>
  <si>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</si>
  <si>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</si>
  <si>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</si>
  <si>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</si>
  <si>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</si>
  <si>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</si>
  <si>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</si>
  <si>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</si>
  <si>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</si>
  <si>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</si>
  <si>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</si>
  <si>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</si>
  <si>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</si>
  <si>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</si>
  <si>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</si>
  <si>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</si>
  <si>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</si>
  <si>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</si>
  <si>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</si>
  <si>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</si>
  <si>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</si>
  <si>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</si>
  <si>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</si>
  <si>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</si>
  <si>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</si>
  <si>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</si>
  <si>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</si>
  <si>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</si>
  <si>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</si>
  <si>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</si>
  <si>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</si>
  <si>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</si>
  <si>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</si>
  <si>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</si>
  <si>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</si>
  <si>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</si>
  <si>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</si>
  <si>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</si>
  <si>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</si>
  <si>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</si>
  <si>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</si>
  <si>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</si>
  <si>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</si>
  <si>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</si>
  <si>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</si>
  <si>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</si>
  <si>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</si>
  <si>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</si>
  <si>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</si>
  <si>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</si>
  <si>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</si>
  <si>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</si>
  <si>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</si>
  <si>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</si>
  <si>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</si>
  <si>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</si>
  <si>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</si>
  <si>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</si>
  <si>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</si>
  <si>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</si>
  <si>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</si>
  <si>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</si>
  <si>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</si>
  <si>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</si>
  <si>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</si>
  <si>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</si>
  <si>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</si>
  <si>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</si>
  <si>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</si>
  <si>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</si>
  <si>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</si>
  <si>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</si>
  <si>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</si>
  <si>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</si>
  <si>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</si>
  <si>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</si>
  <si>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</si>
  <si>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</si>
  <si>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</si>
  <si>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</si>
  <si>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</si>
  <si>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</si>
  <si>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</si>
  <si>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</si>
  <si>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</si>
  <si>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</si>
  <si>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</si>
  <si>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</si>
  <si>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</si>
  <si>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</si>
  <si>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</si>
  <si>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</si>
  <si>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</si>
  <si>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</si>
  <si>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</si>
  <si>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</si>
  <si>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</si>
  <si>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</si>
  <si>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</si>
  <si>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</si>
  <si>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</si>
  <si>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</si>
  <si>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</si>
  <si>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</si>
  <si>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</si>
  <si>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</si>
  <si>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</si>
  <si>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</si>
  <si>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</si>
  <si>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</si>
  <si>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</si>
  <si>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</si>
  <si>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</si>
  <si>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</si>
  <si>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</si>
  <si>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</si>
  <si>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</si>
  <si>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</si>
  <si>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</si>
  <si>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</si>
  <si>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</si>
  <si>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</si>
  <si>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</si>
  <si>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</si>
  <si>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</si>
  <si>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</si>
  <si>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</si>
  <si>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</si>
  <si>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</si>
  <si>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</si>
  <si>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</si>
  <si>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</si>
  <si>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</si>
  <si>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</si>
  <si>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</si>
  <si>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</si>
  <si>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</si>
  <si>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</si>
  <si>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</si>
  <si>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</si>
  <si>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</si>
  <si>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</si>
  <si>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</si>
  <si>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</si>
  <si>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</si>
  <si>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</si>
  <si>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</si>
  <si>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</si>
  <si>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</si>
  <si>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</si>
  <si>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</si>
  <si>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</si>
  <si>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</si>
  <si>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</si>
  <si>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</si>
  <si>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</si>
  <si>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</si>
  <si>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</si>
  <si>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</si>
  <si>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</si>
  <si>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</si>
  <si>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</si>
  <si>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</si>
  <si>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</si>
  <si>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</si>
  <si>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</si>
  <si>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</si>
  <si>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</si>
  <si>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</si>
  <si>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</si>
  <si>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</si>
  <si>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</si>
  <si>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</si>
  <si>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</si>
  <si>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</si>
  <si>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</si>
  <si>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</si>
  <si>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</si>
  <si>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</si>
  <si>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</si>
  <si>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</si>
  <si>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</si>
  <si>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</si>
  <si>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</si>
  <si>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</si>
  <si>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</si>
  <si>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</si>
  <si>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</si>
  <si>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</si>
  <si>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</si>
  <si>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</si>
  <si>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</si>
  <si>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</si>
  <si>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</si>
  <si>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</si>
  <si>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</si>
  <si>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</si>
  <si>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</si>
  <si>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</si>
  <si>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</si>
  <si>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</si>
  <si>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</si>
  <si>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</si>
  <si>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</si>
  <si>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</si>
  <si>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</si>
  <si>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</si>
  <si>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</si>
  <si>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</si>
  <si>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</si>
  <si>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</si>
  <si>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</si>
  <si>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</si>
  <si>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</si>
  <si>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</si>
  <si>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</si>
  <si>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</si>
  <si>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</si>
  <si>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</si>
  <si>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</si>
  <si>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</si>
  <si>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</si>
  <si>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</si>
  <si>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</si>
  <si>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</si>
  <si>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</si>
  <si>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</si>
  <si>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</si>
  <si>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</si>
  <si>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</si>
  <si>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</si>
  <si>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</si>
  <si>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</si>
  <si>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</si>
  <si>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</si>
  <si>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</si>
  <si>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</si>
  <si>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</si>
  <si>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</si>
  <si>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</si>
  <si>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</si>
  <si>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</si>
  <si>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</si>
  <si>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</si>
  <si>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</si>
  <si>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</si>
  <si>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</si>
  <si>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</si>
  <si>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</si>
  <si>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</si>
  <si>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</si>
  <si>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</si>
  <si>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</si>
  <si>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</si>
  <si>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</si>
  <si>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</si>
  <si>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</si>
  <si>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</si>
  <si>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</si>
  <si>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</si>
  <si>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</si>
  <si>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</si>
  <si>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</si>
  <si>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</si>
  <si>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</si>
  <si>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</si>
  <si>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</si>
  <si>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</si>
  <si>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</si>
  <si>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</si>
  <si>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</si>
  <si>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</si>
  <si>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</si>
  <si>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</si>
  <si>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</si>
  <si>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</si>
  <si>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</si>
  <si>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</si>
  <si>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</si>
  <si>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</si>
  <si>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</si>
  <si>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</si>
  <si>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</si>
  <si>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</si>
  <si>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</si>
  <si>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</si>
  <si>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</si>
  <si>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</si>
  <si>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</si>
  <si>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</si>
  <si>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</si>
  <si>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</si>
  <si>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</si>
  <si>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</si>
  <si>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</si>
  <si>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</si>
  <si>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</si>
  <si>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</si>
  <si>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</si>
  <si>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</si>
  <si>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</si>
  <si>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</si>
  <si>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</si>
  <si>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</si>
  <si>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</si>
  <si>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</si>
  <si>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</si>
  <si>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</si>
  <si>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</si>
  <si>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</si>
  <si>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</si>
  <si>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</si>
  <si>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</si>
  <si>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</si>
  <si>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</si>
  <si>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</si>
  <si>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</si>
  <si>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</si>
  <si>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</si>
  <si>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</si>
  <si>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</si>
  <si>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</si>
  <si>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</si>
  <si>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</si>
  <si>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</si>
  <si>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</si>
  <si>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</si>
  <si>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</si>
  <si>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</si>
  <si>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</si>
  <si>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</si>
  <si>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</si>
  <si>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</si>
  <si>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</si>
  <si>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</si>
  <si>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</si>
  <si>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</si>
  <si>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</si>
  <si>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</si>
  <si>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</si>
  <si>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</si>
  <si>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</si>
  <si>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</si>
  <si>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</si>
  <si>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</si>
  <si>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</si>
  <si>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</si>
  <si>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</si>
  <si>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</si>
  <si>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</si>
  <si>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</si>
  <si>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</si>
  <si>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</si>
  <si>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</si>
  <si>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</si>
  <si>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</si>
  <si>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</si>
  <si>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</si>
  <si>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</si>
  <si>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</si>
  <si>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</si>
  <si>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</si>
  <si>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</si>
  <si>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</si>
  <si>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</si>
  <si>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</si>
  <si>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</si>
  <si>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</si>
  <si>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</si>
  <si>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</si>
  <si>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</si>
  <si>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</si>
  <si>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</si>
  <si>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</si>
  <si>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</si>
  <si>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</si>
  <si>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</si>
  <si>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</si>
  <si>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</si>
  <si>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</si>
  <si>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</si>
  <si>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</si>
  <si>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</si>
  <si>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</si>
  <si>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</si>
  <si>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</si>
  <si>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</si>
  <si>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</si>
  <si>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</si>
  <si>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</si>
  <si>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</si>
  <si>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</si>
  <si>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</si>
  <si>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</si>
  <si>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</si>
  <si>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</si>
  <si>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</si>
  <si>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</si>
  <si>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</si>
  <si>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</si>
  <si>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</si>
  <si>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</si>
  <si>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</si>
  <si>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</si>
  <si>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</si>
  <si>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</si>
  <si>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</si>
  <si>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</si>
  <si>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</si>
  <si>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</si>
  <si>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</si>
  <si>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</si>
  <si>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</si>
  <si>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</si>
  <si>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</si>
  <si>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</si>
  <si>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</si>
  <si>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</si>
  <si>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</si>
  <si>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</si>
  <si>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</si>
  <si>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</si>
  <si>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</si>
  <si>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</si>
  <si>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</si>
  <si>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</si>
  <si>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</si>
  <si>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</si>
  <si>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</si>
  <si>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</si>
  <si>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</si>
  <si>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</si>
  <si>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</si>
  <si>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</si>
  <si>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</si>
  <si>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</si>
  <si>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</si>
  <si>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</si>
  <si>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</si>
  <si>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</si>
  <si>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</si>
  <si>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</si>
  <si>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</si>
  <si>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</si>
  <si>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</si>
  <si>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</si>
  <si>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</si>
  <si>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</si>
  <si>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</si>
  <si>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</si>
  <si>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</si>
  <si>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</si>
  <si>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</si>
  <si>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</si>
  <si>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</si>
  <si>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</si>
  <si>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</si>
  <si>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</si>
  <si>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</si>
  <si>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</si>
  <si>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</si>
  <si>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</si>
  <si>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</si>
  <si>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</si>
  <si>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</si>
  <si>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</si>
  <si>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</si>
  <si>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</si>
  <si>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</si>
  <si>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</si>
  <si>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</si>
  <si>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</si>
  <si>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</si>
  <si>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</si>
  <si>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</si>
  <si>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</si>
  <si>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</si>
  <si>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</si>
  <si>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</si>
  <si>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</si>
  <si>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</si>
  <si>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</si>
  <si>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</si>
  <si>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</si>
  <si>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</si>
  <si>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</si>
  <si>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</si>
  <si>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</si>
  <si>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</si>
  <si>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</si>
  <si>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</si>
  <si>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</si>
  <si>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</si>
  <si>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</si>
  <si>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</si>
  <si>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</si>
  <si>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</si>
  <si>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</si>
  <si>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</si>
  <si>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</si>
  <si>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</si>
  <si>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</si>
  <si>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</si>
  <si>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</si>
  <si>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</si>
  <si>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</si>
  <si>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</si>
  <si>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</si>
  <si>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</si>
  <si>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</si>
  <si>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</si>
  <si>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</si>
  <si>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</si>
  <si>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</si>
  <si>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</si>
  <si>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</si>
  <si>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</si>
  <si>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</si>
  <si>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</si>
  <si>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</si>
  <si>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</si>
  <si>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</si>
  <si>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</si>
  <si>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</si>
  <si>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</si>
  <si>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</si>
  <si>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</si>
  <si>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</si>
  <si>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</si>
  <si>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</si>
  <si>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</si>
  <si>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</si>
  <si>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</si>
  <si>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</si>
  <si>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</si>
  <si>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</si>
  <si>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</si>
  <si>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</si>
  <si>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</si>
  <si>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</si>
  <si>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</si>
  <si>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</si>
  <si>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</si>
  <si>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</si>
  <si>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</si>
  <si>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</si>
  <si>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</si>
  <si>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</si>
  <si>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</si>
  <si>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</si>
  <si>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</si>
  <si>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</si>
  <si>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</si>
  <si>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</si>
  <si>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</si>
  <si>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</si>
  <si>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</si>
  <si>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</si>
  <si>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</si>
  <si>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</si>
  <si>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</si>
  <si>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</si>
  <si>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</si>
  <si>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</si>
  <si>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</si>
  <si>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</si>
  <si>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</si>
  <si>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</si>
  <si>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</si>
  <si>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</si>
  <si>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</si>
  <si>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</si>
  <si>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</si>
  <si>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</si>
  <si>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</si>
  <si>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</si>
  <si>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</si>
  <si>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</si>
  <si>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</si>
  <si>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</si>
  <si>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</si>
  <si>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</si>
  <si>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</si>
  <si>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</si>
  <si>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</si>
  <si>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</si>
  <si>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</si>
  <si>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</si>
  <si>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</si>
  <si>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</si>
  <si>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</si>
  <si>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</si>
  <si>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</si>
  <si>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</si>
  <si>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</si>
  <si>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</si>
  <si>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</si>
  <si>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</si>
  <si>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</si>
  <si>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</si>
  <si>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</si>
  <si>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</si>
  <si>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</si>
  <si>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</si>
  <si>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</si>
  <si>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</si>
  <si>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</si>
  <si>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</si>
  <si>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</si>
  <si>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</si>
  <si>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</si>
  <si>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</si>
  <si>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</si>
  <si>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</si>
  <si>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</si>
  <si>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</si>
  <si>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</si>
  <si>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</si>
  <si>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</si>
  <si>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</si>
  <si>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</si>
  <si>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</si>
  <si>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</si>
  <si>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</si>
  <si>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</si>
  <si>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</si>
  <si>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</si>
  <si>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</si>
  <si>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</si>
  <si>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</si>
  <si>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</si>
  <si>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</si>
  <si>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</si>
  <si>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</si>
  <si>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</si>
  <si>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</si>
  <si>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</si>
  <si>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</si>
  <si>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</si>
  <si>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</si>
  <si>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</si>
  <si>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</si>
  <si>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</si>
  <si>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</si>
  <si>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</si>
  <si>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</si>
  <si>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</si>
  <si>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</si>
  <si>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</si>
  <si>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</si>
  <si>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</si>
  <si>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</si>
  <si>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</si>
  <si>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</si>
  <si>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</si>
  <si>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</si>
  <si>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</si>
  <si>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</si>
  <si>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</si>
  <si>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</si>
  <si>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</si>
  <si>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</si>
  <si>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</si>
  <si>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</si>
  <si>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</si>
  <si>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</si>
  <si>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</si>
  <si>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</si>
  <si>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</si>
  <si>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</si>
  <si>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</si>
  <si>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</si>
  <si>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</si>
  <si>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</si>
  <si>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</si>
  <si>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</si>
  <si>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</si>
  <si>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</si>
  <si>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</si>
  <si>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</si>
  <si>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</si>
  <si>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</si>
  <si>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</si>
  <si>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</si>
  <si>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</si>
  <si>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</si>
  <si>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</si>
  <si>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</si>
  <si>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</si>
  <si>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</si>
  <si>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</si>
  <si>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</si>
  <si>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</si>
  <si>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</si>
  <si>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</si>
  <si>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</si>
  <si>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</si>
  <si>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</si>
  <si>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</si>
  <si>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</si>
  <si>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</si>
  <si>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</si>
  <si>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</si>
  <si>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</si>
  <si>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</si>
  <si>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</si>
  <si>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</si>
  <si>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</si>
  <si>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</si>
  <si>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</si>
  <si>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</si>
  <si>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</si>
  <si>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</si>
  <si>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</si>
  <si>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</si>
  <si>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</si>
  <si>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</si>
  <si>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</si>
  <si>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</si>
  <si>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</si>
  <si>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</si>
  <si>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</si>
  <si>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</si>
  <si>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</si>
  <si>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</si>
  <si>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</si>
  <si>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</si>
  <si>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</si>
  <si>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</si>
  <si>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</si>
  <si>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</si>
  <si>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</si>
  <si>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</si>
  <si>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</si>
  <si>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</si>
  <si>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</si>
  <si>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</si>
  <si>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</si>
  <si>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</si>
  <si>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</si>
  <si>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</si>
  <si>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</si>
  <si>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</si>
  <si>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</si>
  <si>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</si>
  <si>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</si>
  <si>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</si>
  <si>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</si>
  <si>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</si>
  <si>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</si>
  <si>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</si>
  <si>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</si>
  <si>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</si>
  <si>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</si>
  <si>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</si>
  <si>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</si>
  <si>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</si>
  <si>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</si>
  <si>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</si>
  <si>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</si>
  <si>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</si>
  <si>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</si>
  <si>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</si>
  <si>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</si>
  <si>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</si>
  <si>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</si>
  <si>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</si>
  <si>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</si>
  <si>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</si>
  <si>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</si>
  <si>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</si>
  <si>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</si>
  <si>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</si>
  <si>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</si>
  <si>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</si>
  <si>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</si>
  <si>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</si>
  <si>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</si>
  <si>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</si>
  <si>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</si>
  <si>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</si>
  <si>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</si>
  <si>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</si>
  <si>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</si>
  <si>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</si>
  <si>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</si>
  <si>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</si>
  <si>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</si>
  <si>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</si>
  <si>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</si>
  <si>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</si>
  <si>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</si>
  <si>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</si>
  <si>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</si>
  <si>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</si>
  <si>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</si>
  <si>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</si>
  <si>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</si>
  <si>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</si>
  <si>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</si>
  <si>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</si>
  <si>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</si>
  <si>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</si>
  <si>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</si>
  <si>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</si>
  <si>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</si>
  <si>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</si>
  <si>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</si>
  <si>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</si>
  <si>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</si>
  <si>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</si>
  <si>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</si>
  <si>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</si>
  <si>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</si>
  <si>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</si>
  <si>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</si>
  <si>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</si>
  <si>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</si>
  <si>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</si>
  <si>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</si>
  <si>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</si>
  <si>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</si>
  <si>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</si>
  <si>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</si>
  <si>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</si>
  <si>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</si>
  <si>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</si>
  <si>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</si>
  <si>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</si>
  <si>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</si>
  <si>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</si>
  <si>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</si>
  <si>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</si>
  <si>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</si>
  <si>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</si>
  <si>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</si>
  <si>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</si>
  <si>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</si>
  <si>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</si>
  <si>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</si>
  <si>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</si>
  <si>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</si>
  <si>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</si>
  <si>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</si>
  <si>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</si>
  <si>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</si>
  <si>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</si>
  <si>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</si>
  <si>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</si>
  <si>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</si>
  <si>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</si>
  <si>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</si>
  <si>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</si>
  <si>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</si>
  <si>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</si>
  <si>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</si>
  <si>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</si>
  <si>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</si>
  <si>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</si>
  <si>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</si>
  <si>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</si>
  <si>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</si>
  <si>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</si>
  <si>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</si>
  <si>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</si>
  <si>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</si>
  <si>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</si>
  <si>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</si>
  <si>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</si>
  <si>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</si>
  <si>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</si>
  <si>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</si>
  <si>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</si>
  <si>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</si>
  <si>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</si>
  <si>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</si>
  <si>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</si>
  <si>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</si>
  <si>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</si>
  <si>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</si>
  <si>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</si>
  <si>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</si>
  <si>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</si>
  <si>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</si>
  <si>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</si>
  <si>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</si>
  <si>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</si>
  <si>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</si>
  <si>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</si>
  <si>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</si>
  <si>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</si>
  <si>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</si>
  <si>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</si>
  <si>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</si>
  <si>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</si>
  <si>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</si>
  <si>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</si>
  <si>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</si>
  <si>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</si>
  <si>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</si>
  <si>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</si>
  <si>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</si>
  <si>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</si>
  <si>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</si>
  <si>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</si>
  <si>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</si>
  <si>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</si>
  <si>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</si>
  <si>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</si>
  <si>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</si>
  <si>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</si>
  <si>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</si>
  <si>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</si>
  <si>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</si>
  <si>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</si>
  <si>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</si>
  <si>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</si>
  <si>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</si>
  <si>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</si>
  <si>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</si>
  <si>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</si>
  <si>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</si>
  <si>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</si>
  <si>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</si>
  <si>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</si>
  <si>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</si>
  <si>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</si>
  <si>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</si>
  <si>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</si>
  <si>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</si>
  <si>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</si>
  <si>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</si>
  <si>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</si>
  <si>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</si>
  <si>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</si>
  <si>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</si>
  <si>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</si>
  <si>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</si>
  <si>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</si>
  <si>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</si>
  <si>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</si>
  <si>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</si>
  <si>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</si>
  <si>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</si>
  <si>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</si>
  <si>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</si>
  <si>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</si>
  <si>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</si>
  <si>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</si>
  <si>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</si>
  <si>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</si>
  <si>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</si>
  <si>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</si>
  <si>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</si>
  <si>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</si>
  <si>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</si>
  <si>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</si>
  <si>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</si>
  <si>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</si>
  <si>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</si>
  <si>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</si>
  <si>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</si>
  <si>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</si>
  <si>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</si>
  <si>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</si>
  <si>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</si>
  <si>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</si>
  <si>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</si>
  <si>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</si>
  <si>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</si>
  <si>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</si>
  <si>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</si>
  <si>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</si>
  <si>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</si>
  <si>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</si>
  <si>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</si>
  <si>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</si>
  <si>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</si>
  <si>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</si>
  <si>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</si>
  <si>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</si>
  <si>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</si>
  <si>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</si>
  <si>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</si>
  <si>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</si>
  <si>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</si>
  <si>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</si>
  <si>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</si>
  <si>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</si>
  <si>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</si>
  <si>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</si>
  <si>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</si>
  <si>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</si>
  <si>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</si>
  <si>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</si>
  <si>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</si>
  <si>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</si>
  <si>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</si>
  <si>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</si>
  <si>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</si>
  <si>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</si>
  <si>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</si>
  <si>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</si>
  <si>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</si>
  <si>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</si>
  <si>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</si>
  <si>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</si>
  <si>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</si>
  <si>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</si>
  <si>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</si>
  <si>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</si>
  <si>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</si>
  <si>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</si>
  <si>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</si>
  <si>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</si>
  <si>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</si>
  <si>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</si>
  <si>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</si>
  <si>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</si>
  <si>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</si>
  <si>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</si>
  <si>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</si>
  <si>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</si>
  <si>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</si>
  <si>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</si>
  <si>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</si>
  <si>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</si>
  <si>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</si>
  <si>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</si>
  <si>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</si>
  <si>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</si>
  <si>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</si>
  <si>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</si>
  <si>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</si>
  <si>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</si>
  <si>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</si>
  <si>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</si>
  <si>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</si>
  <si>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</si>
  <si>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</si>
  <si>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</si>
  <si>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</si>
  <si>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</si>
  <si>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</si>
  <si>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</si>
  <si>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</si>
  <si>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</si>
  <si>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</si>
  <si>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</si>
  <si>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</si>
  <si>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</si>
  <si>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</si>
  <si>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</si>
  <si>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</si>
  <si>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</si>
  <si>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</si>
  <si>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</si>
  <si>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</si>
  <si>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</si>
  <si>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</si>
  <si>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</si>
  <si>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</si>
  <si>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</si>
  <si>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</si>
  <si>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</si>
  <si>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</si>
  <si>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</si>
  <si>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</si>
  <si>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</si>
  <si>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</si>
  <si>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</si>
  <si>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</si>
  <si>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</si>
  <si>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</si>
  <si>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</si>
  <si>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</si>
  <si>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</si>
  <si>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</si>
  <si>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</si>
  <si>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</si>
  <si>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</si>
  <si>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</si>
  <si>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</si>
  <si>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</si>
  <si>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</si>
  <si>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</si>
  <si>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</si>
  <si>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</si>
  <si>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</si>
  <si>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</si>
  <si>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</si>
  <si>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</si>
  <si>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</si>
  <si>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</si>
  <si>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</si>
  <si>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</si>
  <si>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</si>
  <si>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</si>
  <si>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</si>
  <si>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</si>
  <si>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</si>
  <si>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</si>
  <si>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</si>
  <si>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</si>
  <si>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</si>
  <si>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</si>
  <si>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</si>
  <si>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</si>
  <si>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</si>
  <si>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</si>
  <si>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</si>
  <si>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</si>
  <si>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</si>
  <si>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</si>
  <si>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</si>
  <si>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</si>
  <si>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</si>
  <si>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</si>
  <si>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</si>
  <si>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</si>
  <si>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</si>
  <si>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</si>
  <si>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</si>
  <si>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</si>
  <si>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</si>
  <si>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</si>
  <si>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</si>
  <si>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</si>
  <si>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</si>
  <si>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</si>
  <si>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</si>
  <si>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</si>
  <si>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</si>
  <si>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</si>
  <si>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</si>
  <si>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</si>
  <si>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</si>
  <si>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</si>
  <si>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</si>
  <si>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</si>
  <si>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</si>
  <si>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</si>
  <si>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</si>
  <si>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</si>
  <si>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</si>
  <si>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</si>
  <si>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</si>
  <si>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</si>
  <si>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</si>
  <si>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</si>
  <si>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</si>
  <si>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</si>
  <si>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</si>
  <si>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</si>
  <si>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</si>
  <si>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</si>
  <si>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</si>
  <si>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</si>
  <si>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</si>
  <si>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</si>
  <si>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</si>
  <si>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</si>
  <si>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</si>
  <si>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</si>
  <si>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</si>
  <si>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</si>
  <si>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</si>
  <si>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</si>
  <si>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</si>
  <si>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</si>
  <si>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</si>
  <si>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</si>
  <si>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</si>
  <si>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</si>
  <si>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</si>
  <si>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</si>
  <si>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</si>
  <si>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</si>
  <si>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</si>
  <si>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</si>
  <si>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</si>
  <si>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</si>
  <si>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</si>
  <si>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</si>
  <si>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</si>
  <si>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</si>
  <si>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</si>
  <si>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</si>
  <si>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</si>
  <si>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</si>
  <si>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</si>
  <si>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</si>
  <si>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</si>
  <si>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</si>
  <si>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</si>
  <si>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</si>
  <si>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</si>
  <si>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</si>
  <si>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</si>
  <si>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</si>
  <si>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</si>
  <si>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</si>
  <si>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</si>
  <si>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</si>
  <si>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</si>
  <si>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</si>
  <si>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</si>
  <si>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</si>
  <si>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</si>
  <si>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</si>
  <si>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</si>
  <si>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</si>
  <si>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</si>
  <si>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</si>
  <si>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</si>
  <si>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</si>
  <si>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</si>
  <si>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</si>
  <si>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</si>
  <si>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</si>
  <si>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</si>
  <si>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</si>
  <si>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</si>
  <si>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</si>
  <si>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</si>
  <si>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</si>
  <si>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</si>
  <si>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</si>
  <si>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</si>
  <si>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</si>
  <si>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</si>
  <si>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</si>
  <si>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</si>
  <si>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</si>
  <si>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</si>
  <si>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</si>
  <si>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</si>
  <si>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</si>
  <si>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</si>
  <si>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</si>
  <si>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</si>
  <si>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</si>
  <si>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</si>
  <si>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</si>
  <si>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</si>
  <si>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</si>
  <si>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</si>
  <si>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</si>
  <si>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</si>
  <si>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</si>
  <si>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</si>
  <si>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</si>
  <si>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</si>
  <si>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</si>
  <si>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</si>
  <si>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</si>
  <si>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</si>
  <si>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</si>
  <si>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</si>
  <si>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</si>
  <si>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</si>
  <si>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</si>
  <si>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</si>
  <si>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</si>
  <si>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</si>
  <si>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</si>
  <si>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</si>
  <si>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</si>
  <si>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</si>
  <si>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</si>
  <si>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</si>
  <si>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</si>
  <si>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</si>
  <si>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</si>
  <si>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</si>
  <si>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</si>
  <si>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</si>
  <si>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</si>
  <si>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</si>
  <si>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</si>
  <si>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</si>
  <si>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</si>
  <si>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</si>
  <si>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</si>
  <si>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</si>
  <si>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</si>
  <si>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</si>
  <si>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</si>
  <si>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</si>
  <si>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</si>
  <si>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</si>
  <si>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</si>
  <si>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</si>
  <si>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</si>
  <si>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</si>
  <si>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</si>
  <si>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</si>
  <si>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</si>
  <si>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</si>
  <si>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</si>
  <si>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</si>
  <si>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</si>
  <si>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</si>
  <si>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</si>
  <si>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</si>
  <si>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</si>
  <si>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</si>
  <si>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</si>
  <si>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</si>
  <si>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</si>
  <si>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</si>
  <si>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</si>
  <si>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</si>
  <si>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</si>
  <si>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</si>
  <si>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</si>
  <si>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</si>
  <si>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</si>
  <si>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</si>
  <si>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</si>
  <si>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</si>
  <si>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</si>
  <si>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</si>
  <si>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</si>
  <si>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</si>
  <si>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</si>
  <si>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</si>
  <si>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</si>
  <si>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</si>
  <si>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</si>
  <si>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</si>
  <si>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</si>
  <si>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</si>
  <si>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</si>
  <si>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</si>
  <si>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</si>
  <si>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</si>
  <si>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</si>
  <si>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</si>
  <si>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</si>
  <si>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</si>
  <si>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</si>
  <si>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</si>
  <si>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</si>
  <si>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</si>
  <si>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</si>
  <si>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</si>
  <si>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</si>
  <si>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</si>
  <si>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</si>
  <si>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</si>
  <si>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</si>
  <si>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</si>
  <si>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</si>
  <si>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</si>
  <si>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</si>
  <si>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</si>
  <si>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</si>
  <si>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</si>
  <si>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</si>
  <si>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</si>
  <si>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</si>
  <si>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</si>
  <si>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</si>
  <si>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</si>
  <si>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</si>
  <si>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</si>
  <si>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</si>
  <si>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</si>
  <si>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</si>
  <si>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</si>
  <si>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</si>
  <si>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</si>
  <si>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</si>
  <si>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</si>
  <si>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</si>
  <si>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</si>
  <si>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</si>
  <si>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</si>
  <si>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</si>
  <si>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</si>
  <si>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</si>
  <si>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</si>
  <si>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</si>
  <si>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</si>
  <si>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</si>
  <si>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</si>
  <si>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</si>
  <si>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</si>
  <si>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</si>
  <si>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</si>
  <si>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</si>
  <si>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</si>
  <si>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</si>
  <si>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</si>
  <si>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</si>
  <si>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</si>
  <si>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</si>
  <si>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</si>
  <si>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</si>
  <si>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</si>
  <si>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</si>
  <si>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</si>
  <si>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</si>
  <si>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</si>
  <si>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</si>
  <si>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</si>
  <si>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</si>
  <si>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</si>
  <si>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</si>
  <si>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</si>
  <si>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</si>
  <si>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</si>
  <si>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</si>
  <si>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</si>
  <si>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</si>
  <si>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</si>
  <si>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</si>
  <si>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</si>
  <si>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</si>
  <si>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</si>
  <si>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</si>
  <si>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</si>
  <si>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</si>
  <si>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</si>
  <si>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</si>
  <si>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</si>
  <si>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</si>
  <si>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</si>
  <si>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</si>
  <si>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</si>
  <si>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</si>
  <si>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</si>
  <si>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</si>
  <si>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</si>
  <si>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</si>
  <si>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</si>
  <si>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</si>
  <si>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</si>
  <si>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</si>
  <si>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</si>
  <si>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</si>
  <si>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</si>
  <si>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</si>
  <si>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</si>
  <si>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</si>
  <si>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</si>
  <si>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</si>
  <si>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</si>
  <si>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</si>
  <si>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</si>
  <si>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</si>
  <si>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</si>
  <si>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</si>
  <si>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</si>
  <si>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</si>
  <si>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</si>
  <si>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</si>
  <si>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</si>
  <si>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</si>
  <si>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</si>
  <si>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</si>
  <si>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</si>
  <si>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</si>
  <si>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</si>
  <si>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</si>
  <si>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</si>
  <si>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</si>
  <si>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</si>
  <si>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</si>
  <si>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</si>
  <si>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</si>
  <si>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</si>
  <si>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</si>
  <si>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</si>
  <si>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</si>
  <si>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</si>
  <si>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</si>
  <si>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</si>
  <si>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</si>
  <si>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</si>
  <si>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</si>
  <si>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</si>
  <si>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</si>
  <si>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</si>
  <si>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</si>
  <si>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</si>
  <si>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</si>
  <si>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</si>
  <si>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</si>
  <si>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</si>
  <si>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</si>
  <si>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</si>
  <si>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</si>
  <si>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</si>
  <si>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</si>
  <si>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</si>
  <si>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</si>
  <si>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</si>
  <si>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</si>
  <si>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</si>
  <si>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</si>
  <si>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</si>
  <si>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</si>
  <si>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</si>
  <si>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</si>
  <si>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</si>
  <si>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</si>
  <si>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</si>
  <si>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</si>
  <si>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</si>
  <si>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</si>
  <si>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</si>
  <si>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</si>
  <si>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</si>
  <si>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</si>
  <si>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</si>
  <si>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</si>
  <si>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</si>
  <si>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</si>
  <si>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</si>
  <si>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</si>
  <si>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</si>
  <si>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</si>
  <si>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</si>
  <si>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</si>
  <si>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</si>
  <si>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</si>
  <si>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</si>
  <si>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</si>
  <si>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</si>
  <si>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</si>
  <si>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</si>
  <si>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</si>
  <si>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</si>
  <si>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</si>
  <si>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</si>
  <si>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</si>
  <si>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</si>
  <si>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</si>
  <si>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</si>
  <si>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</si>
  <si>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</si>
  <si>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</si>
  <si>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</si>
  <si>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</si>
  <si>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</si>
  <si>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</si>
  <si>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</si>
  <si>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</si>
  <si>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</si>
  <si>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</si>
  <si>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</si>
  <si>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</si>
  <si>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</si>
  <si>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</si>
  <si>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</si>
  <si>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</si>
  <si>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</si>
  <si>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</si>
  <si>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</si>
  <si>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</si>
  <si>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</si>
  <si>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</si>
  <si>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</si>
  <si>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</si>
  <si>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</si>
  <si>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</si>
  <si>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</si>
  <si>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</si>
  <si>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</si>
  <si>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</si>
  <si>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</si>
  <si>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</si>
  <si>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</si>
  <si>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</si>
  <si>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</si>
  <si>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</si>
  <si>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</si>
  <si>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</si>
  <si>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</si>
  <si>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</si>
  <si>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</si>
  <si>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</si>
  <si>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</si>
  <si>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</si>
  <si>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</si>
  <si>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</si>
  <si>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</si>
  <si>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</si>
  <si>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</si>
  <si>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</si>
  <si>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</si>
  <si>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</si>
  <si>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</si>
  <si>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</si>
  <si>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</si>
  <si>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</si>
  <si>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</si>
  <si>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</si>
  <si>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</si>
  <si>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</si>
  <si>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</si>
  <si>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</si>
  <si>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</si>
  <si>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</si>
  <si>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</si>
  <si>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</si>
  <si>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</si>
  <si>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</si>
  <si>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</si>
  <si>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</si>
  <si>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</si>
  <si>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</si>
  <si>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</si>
  <si>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</si>
  <si>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</si>
  <si>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</si>
  <si>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</si>
  <si>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</si>
  <si>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</si>
  <si>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</si>
  <si>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</si>
  <si>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</si>
  <si>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</si>
  <si>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</si>
  <si>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</si>
  <si>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</si>
  <si>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</si>
  <si>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</si>
  <si>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</si>
  <si>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</si>
  <si>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</si>
  <si>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</si>
  <si>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</si>
  <si>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</si>
  <si>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</si>
  <si>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</si>
  <si>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</si>
  <si>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</si>
  <si>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</si>
  <si>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</si>
  <si>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</si>
  <si>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</si>
  <si>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</si>
  <si>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</si>
  <si>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</si>
  <si>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</si>
  <si>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</si>
  <si>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</si>
  <si>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</si>
  <si>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</si>
  <si>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</si>
  <si>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</si>
  <si>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</si>
  <si>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</si>
  <si>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</si>
  <si>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</si>
  <si>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</si>
  <si>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</si>
  <si>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</si>
  <si>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</si>
  <si>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</si>
  <si>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</si>
  <si>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</si>
  <si>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</si>
  <si>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</si>
  <si>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</si>
  <si>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</si>
  <si>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</si>
  <si>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</si>
  <si>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</si>
  <si>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</si>
  <si>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</si>
  <si>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</si>
  <si>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</si>
  <si>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</si>
  <si>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</si>
  <si>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</si>
  <si>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</si>
  <si>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</si>
  <si>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</si>
  <si>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</si>
  <si>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</si>
  <si>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</si>
  <si>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</si>
  <si>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</si>
  <si>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</si>
  <si>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</si>
  <si>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</si>
  <si>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</si>
  <si>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</si>
  <si>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</si>
  <si>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</si>
  <si>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</si>
  <si>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</si>
  <si>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</si>
  <si>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</si>
  <si>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</si>
  <si>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</si>
  <si>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</si>
  <si>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</si>
  <si>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</si>
  <si>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</si>
  <si>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</si>
  <si>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</si>
  <si>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</si>
  <si>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</si>
  <si>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</si>
  <si>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</si>
  <si>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</si>
  <si>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</si>
  <si>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</si>
  <si>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</si>
  <si>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</si>
  <si>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</si>
  <si>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</si>
  <si>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</si>
  <si>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</si>
  <si>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</si>
  <si>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</si>
  <si>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</si>
  <si>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</si>
  <si>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</si>
  <si>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</si>
  <si>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</si>
  <si>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</si>
  <si>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</si>
  <si>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</si>
  <si>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</si>
  <si>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</si>
  <si>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</si>
  <si>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</si>
  <si>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</si>
  <si>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</si>
  <si>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</si>
  <si>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</si>
  <si>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</si>
  <si>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</si>
  <si>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</si>
  <si>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</si>
  <si>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</si>
  <si>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</si>
  <si>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</si>
  <si>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</si>
  <si>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</si>
  <si>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</si>
  <si>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</si>
  <si>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</si>
  <si>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</si>
  <si>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</si>
  <si>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</si>
  <si>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</si>
  <si>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</si>
  <si>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</si>
  <si>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</si>
  <si>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</si>
  <si>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</si>
  <si>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</si>
  <si>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</si>
  <si>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</si>
  <si>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</si>
  <si>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</si>
  <si>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</si>
  <si>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</si>
  <si>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</si>
  <si>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</si>
  <si>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</si>
  <si>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</si>
  <si>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</si>
  <si>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</si>
  <si>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</si>
  <si>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</si>
  <si>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</si>
  <si>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</si>
  <si>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</si>
  <si>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</si>
  <si>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</si>
  <si>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</si>
  <si>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</si>
  <si>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</si>
  <si>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</si>
  <si>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</si>
  <si>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</si>
  <si>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</si>
  <si>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</si>
  <si>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</si>
  <si>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</si>
  <si>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</si>
  <si>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</si>
  <si>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</si>
  <si>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</si>
  <si>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</si>
  <si>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</si>
  <si>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</si>
  <si>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</si>
  <si>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</si>
  <si>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</si>
  <si>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</si>
  <si>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</si>
  <si>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</si>
  <si>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</si>
  <si>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</si>
  <si>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</si>
  <si>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</si>
  <si>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</si>
  <si>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</si>
  <si>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</si>
  <si>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</si>
  <si>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</si>
  <si>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</si>
  <si>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</si>
  <si>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</si>
  <si>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</si>
  <si>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</si>
  <si>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</si>
  <si>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</si>
  <si>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</si>
  <si>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</si>
  <si>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</si>
  <si>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</si>
  <si>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</si>
  <si>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</si>
  <si>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</si>
  <si>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</si>
  <si>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</si>
  <si>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</si>
  <si>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</si>
  <si>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</si>
  <si>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</si>
  <si>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</si>
  <si>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</si>
  <si>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</si>
  <si>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</si>
  <si>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</si>
  <si>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</si>
  <si>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</si>
  <si>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</si>
  <si>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</si>
  <si>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</si>
  <si>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</si>
  <si>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</si>
  <si>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</si>
  <si>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</si>
  <si>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</si>
  <si>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</si>
  <si>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</si>
  <si>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</si>
  <si>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</si>
  <si>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</si>
  <si>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</si>
  <si>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</si>
  <si>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</si>
  <si>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</si>
  <si>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</si>
  <si>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</si>
  <si>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</si>
  <si>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</si>
  <si>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</si>
  <si>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</si>
  <si>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</si>
  <si>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</si>
  <si>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</si>
  <si>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</si>
  <si>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</si>
  <si>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</si>
  <si>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</si>
  <si>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</si>
  <si>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</si>
  <si>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</si>
  <si>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</si>
  <si>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</si>
  <si>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</si>
  <si>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</si>
  <si>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</si>
  <si>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</si>
  <si>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</si>
  <si>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</si>
  <si>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</si>
  <si>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</si>
  <si>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</si>
  <si>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</si>
  <si>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</si>
  <si>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</si>
  <si>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</si>
  <si>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</si>
  <si>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</si>
  <si>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</si>
  <si>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</si>
  <si>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</si>
  <si>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</si>
  <si>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</si>
  <si>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</si>
  <si>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</si>
  <si>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</si>
  <si>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</si>
  <si>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</si>
  <si>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</si>
  <si>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</si>
  <si>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</si>
  <si>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</si>
  <si>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</si>
  <si>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</si>
  <si>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</si>
  <si>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</si>
  <si>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</si>
  <si>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</si>
  <si>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</si>
  <si>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</si>
  <si>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</si>
  <si>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</si>
  <si>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</si>
  <si>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</si>
  <si>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</si>
  <si>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</si>
  <si>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</si>
  <si>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</si>
  <si>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</si>
  <si>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</si>
  <si>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</si>
  <si>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</si>
  <si>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</si>
  <si>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</si>
  <si>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</si>
  <si>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</si>
  <si>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</si>
  <si>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</si>
  <si>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</si>
  <si>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</si>
  <si>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</si>
  <si>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</si>
  <si>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</si>
  <si>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</si>
  <si>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</si>
  <si>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</si>
  <si>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</si>
  <si>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</si>
  <si>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</si>
  <si>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</si>
  <si>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</si>
  <si>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</si>
  <si>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</si>
  <si>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</si>
  <si>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</si>
  <si>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</si>
  <si>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</si>
  <si>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</si>
  <si>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</si>
  <si>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</si>
  <si>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</si>
  <si>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</si>
  <si>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</si>
  <si>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</si>
  <si>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</si>
  <si>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</si>
  <si>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</si>
  <si>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</si>
  <si>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</si>
  <si>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</si>
  <si>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</si>
  <si>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</si>
  <si>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</si>
  <si>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</si>
  <si>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</si>
  <si>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</si>
  <si>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</si>
  <si>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</si>
  <si>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</si>
  <si>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</si>
  <si>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</si>
  <si>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</si>
  <si>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</si>
  <si>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</si>
  <si>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</si>
  <si>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</si>
  <si>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</si>
  <si>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</si>
  <si>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</si>
  <si>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</si>
  <si>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</si>
  <si>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</si>
  <si>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</si>
  <si>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</si>
  <si>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</si>
  <si>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</si>
  <si>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</si>
  <si>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</si>
  <si>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</si>
  <si>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</si>
  <si>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</si>
  <si>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</si>
  <si>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</si>
  <si>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</si>
  <si>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</si>
  <si>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</si>
  <si>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</si>
  <si>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</si>
  <si>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</si>
  <si>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</si>
  <si>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</si>
  <si>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</si>
  <si>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</si>
  <si>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</si>
  <si>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</si>
  <si>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</si>
  <si>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</si>
  <si>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</si>
  <si>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</si>
  <si>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</si>
  <si>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</si>
  <si>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</si>
  <si>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</si>
  <si>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</si>
  <si>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</si>
  <si>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</si>
  <si>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</si>
  <si>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</si>
  <si>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</si>
  <si>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</si>
  <si>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</si>
  <si>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</si>
  <si>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</si>
  <si>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</si>
  <si>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</si>
  <si>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</si>
  <si>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</si>
  <si>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</si>
  <si>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</si>
  <si>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</si>
  <si>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</si>
  <si>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</si>
  <si>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</si>
  <si>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</si>
  <si>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</si>
  <si>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</si>
  <si>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</si>
  <si>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</si>
  <si>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</si>
  <si>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</si>
  <si>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</si>
  <si>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</si>
  <si>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</si>
  <si>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</si>
  <si>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</si>
  <si>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</si>
  <si>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</si>
  <si>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</si>
  <si>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</si>
  <si>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</si>
  <si>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</si>
  <si>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</si>
  <si>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</si>
  <si>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</si>
  <si>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</si>
  <si>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</si>
  <si>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</si>
  <si>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</si>
  <si>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</si>
  <si>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</si>
  <si>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</si>
  <si>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</si>
  <si>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</si>
  <si>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</si>
  <si>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</si>
  <si>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</si>
  <si>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</si>
  <si>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</si>
  <si>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</si>
  <si>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</si>
  <si>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</si>
  <si>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</si>
  <si>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</si>
  <si>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</si>
  <si>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</si>
  <si>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</si>
  <si>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</si>
  <si>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</si>
  <si>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</si>
  <si>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</si>
  <si>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</si>
  <si>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</si>
  <si>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</si>
  <si>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</si>
  <si>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</si>
  <si>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</si>
  <si>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</si>
  <si>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</si>
  <si>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</si>
  <si>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</si>
  <si>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</si>
  <si>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</si>
  <si>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</si>
  <si>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</si>
  <si>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</si>
  <si>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</si>
  <si>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</si>
  <si>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</si>
  <si>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</si>
  <si>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</si>
  <si>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</si>
  <si>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</si>
  <si>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</si>
  <si>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</si>
  <si>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</si>
  <si>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</si>
  <si>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</si>
  <si>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</si>
  <si>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</si>
  <si>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</si>
  <si>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</si>
  <si>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</si>
  <si>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</si>
  <si>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</si>
  <si>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</si>
  <si>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</si>
  <si>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</si>
  <si>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</si>
  <si>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</si>
  <si>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</si>
  <si>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</si>
  <si>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</si>
  <si>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</si>
  <si>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</si>
  <si>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</si>
  <si>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</si>
  <si>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</si>
  <si>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</si>
  <si>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</si>
  <si>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</si>
  <si>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</si>
  <si>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</si>
  <si>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</si>
  <si>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</si>
  <si>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</si>
  <si>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</si>
  <si>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</si>
  <si>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</si>
  <si>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</si>
  <si>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</si>
  <si>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</si>
  <si>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</si>
  <si>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</si>
  <si>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</si>
  <si>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</si>
  <si>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</si>
  <si>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</si>
  <si>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</si>
  <si>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</si>
  <si>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</si>
  <si>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</si>
  <si>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</si>
  <si>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</si>
  <si>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</si>
  <si>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</si>
  <si>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</si>
  <si>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</si>
  <si>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</si>
  <si>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</si>
  <si>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</si>
  <si>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</si>
  <si>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</si>
  <si>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</si>
  <si>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</si>
  <si>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</si>
  <si>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</si>
  <si>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</si>
  <si>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</si>
  <si>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</si>
  <si>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</si>
  <si>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</si>
  <si>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</si>
  <si>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</si>
  <si>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</si>
  <si>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</si>
  <si>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</si>
  <si>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</si>
  <si>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</si>
  <si>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</si>
  <si>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</si>
  <si>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</si>
  <si>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</si>
  <si>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</si>
  <si>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</si>
  <si>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</si>
  <si>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</si>
  <si>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</si>
  <si>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</si>
  <si>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</si>
  <si>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</si>
  <si>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</si>
  <si>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</si>
  <si>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</si>
  <si>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</si>
  <si>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</si>
  <si>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</si>
  <si>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</si>
  <si>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</si>
  <si>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</si>
  <si>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</si>
  <si>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</si>
  <si>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</si>
  <si>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</si>
  <si>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</si>
  <si>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</si>
  <si>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</si>
  <si>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</si>
  <si>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</si>
  <si>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</si>
  <si>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</si>
  <si>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</si>
  <si>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</si>
  <si>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</si>
  <si>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</si>
  <si>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</si>
  <si>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</si>
  <si>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</si>
  <si>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</si>
  <si>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</si>
  <si>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</si>
  <si>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</si>
  <si>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</si>
  <si>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</si>
  <si>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</si>
  <si>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</si>
  <si>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</si>
  <si>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</si>
  <si>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</si>
  <si>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</si>
  <si>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</si>
  <si>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</si>
  <si>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</si>
  <si>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</si>
  <si>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</si>
  <si>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</si>
  <si>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</si>
  <si>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</si>
  <si>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</si>
  <si>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</si>
  <si>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</si>
  <si>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</si>
  <si>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</si>
  <si>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</si>
  <si>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</si>
  <si>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</si>
  <si>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</si>
  <si>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</si>
  <si>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</si>
  <si>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</si>
  <si>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</si>
  <si>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</si>
  <si>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</si>
  <si>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</si>
  <si>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</si>
  <si>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</si>
  <si>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</si>
  <si>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</si>
  <si>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</si>
  <si>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</si>
  <si>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</si>
  <si>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</si>
  <si>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</si>
  <si>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</si>
  <si>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</si>
  <si>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</si>
  <si>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</si>
  <si>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</si>
  <si>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</si>
  <si>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</si>
  <si>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</si>
  <si>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</si>
  <si>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</si>
  <si>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</si>
  <si>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</si>
  <si>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</si>
  <si>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</si>
  <si>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</si>
  <si>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</si>
  <si>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</si>
  <si>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</si>
  <si>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</si>
  <si>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</si>
  <si>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</si>
  <si>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</si>
  <si>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</si>
  <si>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</si>
  <si>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</si>
  <si>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</si>
  <si>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</si>
  <si>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</si>
  <si>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</si>
  <si>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</si>
  <si>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</si>
  <si>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</si>
  <si>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</si>
  <si>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</si>
  <si>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</si>
  <si>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</si>
  <si>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</si>
  <si>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</si>
  <si>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</si>
  <si>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</si>
  <si>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</si>
  <si>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</si>
  <si>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</si>
  <si>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</si>
  <si>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</si>
  <si>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</si>
  <si>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</si>
  <si>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</si>
  <si>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</si>
  <si>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</si>
  <si>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</si>
  <si>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</si>
  <si>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</si>
  <si>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</si>
  <si>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</si>
  <si>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</si>
  <si>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</si>
  <si>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</si>
  <si>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</si>
  <si>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</si>
  <si>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</si>
  <si>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</si>
  <si>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</si>
  <si>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</si>
  <si>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</si>
  <si>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</si>
  <si>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</si>
  <si>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</si>
  <si>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</si>
  <si>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</si>
  <si>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</si>
  <si>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</si>
  <si>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</si>
  <si>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</si>
  <si>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</si>
  <si>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</si>
  <si>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</si>
  <si>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</si>
  <si>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</si>
  <si>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</si>
  <si>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</si>
  <si>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</si>
  <si>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</si>
  <si>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</si>
  <si>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</si>
  <si>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</si>
  <si>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</si>
  <si>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</si>
  <si>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</si>
  <si>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</si>
  <si>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</si>
  <si>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</si>
  <si>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</si>
  <si>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</si>
  <si>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</si>
  <si>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</si>
  <si>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</si>
  <si>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</si>
  <si>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</si>
  <si>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</si>
  <si>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</si>
  <si>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</si>
  <si>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</si>
  <si>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</si>
  <si>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</si>
  <si>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</si>
  <si>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</si>
  <si>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</si>
  <si>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</si>
  <si>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</si>
  <si>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</si>
  <si>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</si>
  <si>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</si>
  <si>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</si>
  <si>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</si>
  <si>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</si>
  <si>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</si>
  <si>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</si>
  <si>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</si>
  <si>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</si>
  <si>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</si>
  <si>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</si>
  <si>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</si>
  <si>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</si>
  <si>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</si>
  <si>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</si>
  <si>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</si>
  <si>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</si>
  <si>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</si>
  <si>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</si>
  <si>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</si>
  <si>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</si>
  <si>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</si>
  <si>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</si>
  <si>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</si>
  <si>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</si>
  <si>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</si>
  <si>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</si>
  <si>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</si>
  <si>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</si>
  <si>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</si>
  <si>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</si>
  <si>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</si>
  <si>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</si>
  <si>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</si>
  <si>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</si>
  <si>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</si>
  <si>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</si>
  <si>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</si>
  <si>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</si>
  <si>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</si>
  <si>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</si>
  <si>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</si>
  <si>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</si>
  <si>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</si>
  <si>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</si>
  <si>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</si>
  <si>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</si>
  <si>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</si>
  <si>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</si>
  <si>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</si>
  <si>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</si>
  <si>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</si>
  <si>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</si>
  <si>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</si>
  <si>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</si>
  <si>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</si>
  <si>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</si>
  <si>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</si>
  <si>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</si>
  <si>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</si>
  <si>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</si>
  <si>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</si>
  <si>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</si>
  <si>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</si>
  <si>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</si>
  <si>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</si>
  <si>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</si>
  <si>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</si>
  <si>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</si>
  <si>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</si>
  <si>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</si>
  <si>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</si>
  <si>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</si>
  <si>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</si>
  <si>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</si>
  <si>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</si>
  <si>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</si>
  <si>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</si>
  <si>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</si>
  <si>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</si>
  <si>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</si>
  <si>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</si>
  <si>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</si>
  <si>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</si>
  <si>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</si>
  <si>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</si>
  <si>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</si>
  <si>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</si>
  <si>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</si>
  <si>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</si>
  <si>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</si>
  <si>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</si>
  <si>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</si>
  <si>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</si>
  <si>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</si>
  <si>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</si>
  <si>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</si>
  <si>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</si>
  <si>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</si>
  <si>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</si>
  <si>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</si>
  <si>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</si>
  <si>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</si>
  <si>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</si>
  <si>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</si>
  <si>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</si>
  <si>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</si>
  <si>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</si>
  <si>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</si>
  <si>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</si>
  <si>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</si>
  <si>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</si>
  <si>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</si>
  <si>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</si>
  <si>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</si>
  <si>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</si>
  <si>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</si>
  <si>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</si>
  <si>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</si>
  <si>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</si>
  <si>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</si>
  <si>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</si>
  <si>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</si>
  <si>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</si>
  <si>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</si>
  <si>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</si>
  <si>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</si>
  <si>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</si>
  <si>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</si>
  <si>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</si>
  <si>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</si>
  <si>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</si>
  <si>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</si>
  <si>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</si>
  <si>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</si>
  <si>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</si>
  <si>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</si>
  <si>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</si>
  <si>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</si>
  <si>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</si>
  <si>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</si>
  <si>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</si>
  <si>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</si>
  <si>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</si>
  <si>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</si>
  <si>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</si>
  <si>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</si>
  <si>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</si>
  <si>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</si>
  <si>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</si>
  <si>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</si>
  <si>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</si>
  <si>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</si>
  <si>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</si>
  <si>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</si>
  <si>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</si>
  <si>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</si>
  <si>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</si>
  <si>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</si>
  <si>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</si>
  <si>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</si>
  <si>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</si>
  <si>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</si>
  <si>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</si>
  <si>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</si>
  <si>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</si>
  <si>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</si>
  <si>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</si>
  <si>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</si>
  <si>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</si>
  <si>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</si>
  <si>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</si>
  <si>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</si>
  <si>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</si>
  <si>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</si>
  <si>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</si>
  <si>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</si>
  <si>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</si>
  <si>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</si>
  <si>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</si>
  <si>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</si>
  <si>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</si>
  <si>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</si>
  <si>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</si>
  <si>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</si>
  <si>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</si>
  <si>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</si>
  <si>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</si>
  <si>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</si>
  <si>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</si>
  <si>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</si>
  <si>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</si>
  <si>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</si>
  <si>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</si>
  <si>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</si>
  <si>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</si>
  <si>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</si>
  <si>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</si>
  <si>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</si>
  <si>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</si>
  <si>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</si>
  <si>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</si>
  <si>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</si>
  <si>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</si>
  <si>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</si>
  <si>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</si>
  <si>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</si>
  <si>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</si>
  <si>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</si>
  <si>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</si>
  <si>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</si>
  <si>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</si>
  <si>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</si>
  <si>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</si>
  <si>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</si>
  <si>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</si>
  <si>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</si>
  <si>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</si>
  <si>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</si>
  <si>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</si>
  <si>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</si>
  <si>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</si>
  <si>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</si>
  <si>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</si>
  <si>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</si>
  <si>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</si>
  <si>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</si>
  <si>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</si>
  <si>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</si>
  <si>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</si>
  <si>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</si>
  <si>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</si>
  <si>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</si>
  <si>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</si>
  <si>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</si>
  <si>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</si>
  <si>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</si>
  <si>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</si>
  <si>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</si>
  <si>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</si>
  <si>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</si>
  <si>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</si>
  <si>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</si>
  <si>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</si>
  <si>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</si>
  <si>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</si>
  <si>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</si>
  <si>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</si>
  <si>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</si>
  <si>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</si>
  <si>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</si>
  <si>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</si>
  <si>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</si>
  <si>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</si>
  <si>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</si>
  <si>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</si>
  <si>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</si>
  <si>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</si>
  <si>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</si>
  <si>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</si>
  <si>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</si>
  <si>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</si>
  <si>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</si>
  <si>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</si>
  <si>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</si>
  <si>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</si>
  <si>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</si>
  <si>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</si>
  <si>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</si>
  <si>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</si>
  <si>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</si>
  <si>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</si>
  <si>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</si>
  <si>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</si>
  <si>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</si>
  <si>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</si>
  <si>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</si>
  <si>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</si>
  <si>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</si>
  <si>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</si>
  <si>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</si>
  <si>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</si>
  <si>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</si>
  <si>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</si>
  <si>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</si>
  <si>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</si>
  <si>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</si>
  <si>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</si>
  <si>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</si>
  <si>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</si>
  <si>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</si>
  <si>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</si>
  <si>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</si>
  <si>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</si>
  <si>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</si>
  <si>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</si>
  <si>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</si>
  <si>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</si>
  <si>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</si>
  <si>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</si>
  <si>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</si>
  <si>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</si>
  <si>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</si>
  <si>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</si>
  <si>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</si>
  <si>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</si>
  <si>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</si>
  <si>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</si>
  <si>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</si>
  <si>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</si>
  <si>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</si>
  <si>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</si>
  <si>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</si>
  <si>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</si>
  <si>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</si>
  <si>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</si>
  <si>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</si>
  <si>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</si>
  <si>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</si>
  <si>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</si>
  <si>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</si>
  <si>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</si>
  <si>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</si>
  <si>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</si>
  <si>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</si>
  <si>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</si>
  <si>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</si>
  <si>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</si>
  <si>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</si>
  <si>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</si>
  <si>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</si>
  <si>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</si>
  <si>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</si>
  <si>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</si>
  <si>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</si>
  <si>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</si>
  <si>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</si>
  <si>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</si>
  <si>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</si>
  <si>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</si>
  <si>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</si>
  <si>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</si>
  <si>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</si>
  <si>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</si>
  <si>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</si>
  <si>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</si>
  <si>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</si>
  <si>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</si>
  <si>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</si>
  <si>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</si>
  <si>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</si>
  <si>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</si>
  <si>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</si>
  <si>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</si>
  <si>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</si>
  <si>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</si>
  <si>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</si>
  <si>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</si>
  <si>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</si>
  <si>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</si>
  <si>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</si>
  <si>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</si>
  <si>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</si>
  <si>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</si>
  <si>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</si>
  <si>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</si>
  <si>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</si>
  <si>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</si>
  <si>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</si>
  <si>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</si>
  <si>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</si>
  <si>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</si>
  <si>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</si>
  <si>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</si>
  <si>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</si>
  <si>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</si>
  <si>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</si>
  <si>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</si>
  <si>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</si>
  <si>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</si>
  <si>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</si>
  <si>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</si>
  <si>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</si>
  <si>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</si>
  <si>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</si>
  <si>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</si>
  <si>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</si>
  <si>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</si>
  <si>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</si>
  <si>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</si>
  <si>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</si>
  <si>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</si>
  <si>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</si>
  <si>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</si>
  <si>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</si>
  <si>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</si>
  <si>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</si>
  <si>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</si>
  <si>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</si>
  <si>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</si>
  <si>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</si>
  <si>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</si>
  <si>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</si>
  <si>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</si>
  <si>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</si>
  <si>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</si>
  <si>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</si>
  <si>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</si>
  <si>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</si>
  <si>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</si>
  <si>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</si>
  <si>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</si>
  <si>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</si>
  <si>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</si>
  <si>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</si>
  <si>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</si>
  <si>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</si>
  <si>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</si>
  <si>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</si>
  <si>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</si>
  <si>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</si>
  <si>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</si>
  <si>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</si>
  <si>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</si>
  <si>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</si>
  <si>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</si>
  <si>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</si>
  <si>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</si>
  <si>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</si>
  <si>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</si>
  <si>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</si>
  <si>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</si>
  <si>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</si>
  <si>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</si>
  <si>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</si>
  <si>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</si>
  <si>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</si>
  <si>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</si>
  <si>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</si>
  <si>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</si>
  <si>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</si>
  <si>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</si>
  <si>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</si>
  <si>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</si>
  <si>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</si>
  <si>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</si>
  <si>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</si>
  <si>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</si>
  <si>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</si>
  <si>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</si>
  <si>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</si>
  <si>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</si>
  <si>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</si>
  <si>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</si>
  <si>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</si>
  <si>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</si>
  <si>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</si>
  <si>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</si>
  <si>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</si>
  <si>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</si>
  <si>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</si>
  <si>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</si>
  <si>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</si>
  <si>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</si>
  <si>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</si>
  <si>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</si>
  <si>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</si>
  <si>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</si>
  <si>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</si>
  <si>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</si>
  <si>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</si>
  <si>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</si>
  <si>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</si>
  <si>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</si>
  <si>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</si>
  <si>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</si>
  <si>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</si>
  <si>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</si>
  <si>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</si>
  <si>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</si>
  <si>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</si>
  <si>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</si>
  <si>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</si>
  <si>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</si>
  <si>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</si>
  <si>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</si>
  <si>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</si>
  <si>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</si>
  <si>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</si>
  <si>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</si>
  <si>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</si>
  <si>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</si>
  <si>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</si>
  <si>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</si>
  <si>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</si>
  <si>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</si>
  <si>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</si>
  <si>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</si>
  <si>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</si>
  <si>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</si>
  <si>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</si>
  <si>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</si>
  <si>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</si>
  <si>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</si>
  <si>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</si>
  <si>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</si>
  <si>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</si>
  <si>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</si>
  <si>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</si>
  <si>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</si>
  <si>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</si>
  <si>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</si>
  <si>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</si>
  <si>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</si>
  <si>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</si>
  <si>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</si>
  <si>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</si>
  <si>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</si>
  <si>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</si>
  <si>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</si>
  <si>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</si>
  <si>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</si>
  <si>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</si>
  <si>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</si>
  <si>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</si>
  <si>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</si>
  <si>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</si>
  <si>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</si>
  <si>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</si>
  <si>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</si>
  <si>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</si>
  <si>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</si>
  <si>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</si>
  <si>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</si>
  <si>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</si>
  <si>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</si>
  <si>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</si>
  <si>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</si>
  <si>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</si>
  <si>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</si>
  <si>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</si>
  <si>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</si>
  <si>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</si>
  <si>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</si>
  <si>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</si>
  <si>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</si>
  <si>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</si>
  <si>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</si>
  <si>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</si>
  <si>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</si>
  <si>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</si>
  <si>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</si>
  <si>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</si>
  <si>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</si>
  <si>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</si>
  <si>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</si>
  <si>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</si>
  <si>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</si>
  <si>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</si>
  <si>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</si>
  <si>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</si>
  <si>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</si>
  <si>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</si>
  <si>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</si>
  <si>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</si>
  <si>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</si>
  <si>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</si>
  <si>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</si>
  <si>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</si>
  <si>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</si>
  <si>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</si>
  <si>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</si>
  <si>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</si>
  <si>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</si>
  <si>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</si>
  <si>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</si>
  <si>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</si>
  <si>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</si>
  <si>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</si>
  <si>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</si>
  <si>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</si>
  <si>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</si>
  <si>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</si>
  <si>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</si>
  <si>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</si>
  <si>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</si>
  <si>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</si>
  <si>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</si>
  <si>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</si>
  <si>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</si>
  <si>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</si>
  <si>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</si>
  <si>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</si>
  <si>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</si>
  <si>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</si>
  <si>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</si>
  <si>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</si>
  <si>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</si>
  <si>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</si>
  <si>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</si>
  <si>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</si>
  <si>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</si>
  <si>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</si>
  <si>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</si>
  <si>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</si>
  <si>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</si>
  <si>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</si>
  <si>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</si>
  <si>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</si>
  <si>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</si>
  <si>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</si>
  <si>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</si>
  <si>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</si>
  <si>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</si>
  <si>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</si>
  <si>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</si>
  <si>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</si>
  <si>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</si>
  <si>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</si>
  <si>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</si>
  <si>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</si>
  <si>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</si>
  <si>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</si>
  <si>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</si>
  <si>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</si>
  <si>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</si>
  <si>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</si>
  <si>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</si>
  <si>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</si>
  <si>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</si>
  <si>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</si>
  <si>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</si>
  <si>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</si>
  <si>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</si>
  <si>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</si>
  <si>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</si>
  <si>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</si>
  <si>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</si>
  <si>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</si>
  <si>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</si>
  <si>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</si>
  <si>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</si>
  <si>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</si>
  <si>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</si>
  <si>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</si>
  <si>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</si>
  <si>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</si>
  <si>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</si>
  <si>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</si>
  <si>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</si>
  <si>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</si>
  <si>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</si>
  <si>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</si>
  <si>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</si>
  <si>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</si>
  <si>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</si>
  <si>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</si>
  <si>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</si>
  <si>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</si>
  <si>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</si>
  <si>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</si>
  <si>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</si>
  <si>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</si>
  <si>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</si>
  <si>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</si>
  <si>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</si>
  <si>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</si>
  <si>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</si>
  <si>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</si>
  <si>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</si>
  <si>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</si>
  <si>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</si>
  <si>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</si>
  <si>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</si>
  <si>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</si>
  <si>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</si>
  <si>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</si>
  <si>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</si>
  <si>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</si>
  <si>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</si>
  <si>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</si>
  <si>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</si>
  <si>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</si>
  <si>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</si>
  <si>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</si>
  <si>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</si>
  <si>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</si>
  <si>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</si>
  <si>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</si>
  <si>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</si>
  <si>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</si>
  <si>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</si>
  <si>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</si>
  <si>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</si>
  <si>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</si>
  <si>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</si>
  <si>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</si>
  <si>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</si>
  <si>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</si>
  <si>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</si>
  <si>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</si>
  <si>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</si>
  <si>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</si>
  <si>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</si>
  <si>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</si>
  <si>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</si>
  <si>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</si>
  <si>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</si>
  <si>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</si>
  <si>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</si>
  <si>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</si>
  <si>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</si>
  <si>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</si>
  <si>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</si>
  <si>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</si>
  <si>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</si>
  <si>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</si>
  <si>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</si>
  <si>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</si>
  <si>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</si>
  <si>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</si>
  <si>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</si>
  <si>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</si>
  <si>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</si>
  <si>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</si>
  <si>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</si>
  <si>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</si>
  <si>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</si>
  <si>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</si>
  <si>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</si>
  <si>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</si>
  <si>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</si>
  <si>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</si>
  <si>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</si>
  <si>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</si>
  <si>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</si>
  <si>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</si>
  <si>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</si>
  <si>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</si>
  <si>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</si>
  <si>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</si>
  <si>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</si>
  <si>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</si>
  <si>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</si>
  <si>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</si>
  <si>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</si>
  <si>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</si>
  <si>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</si>
  <si>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</si>
  <si>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</si>
  <si>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</si>
  <si>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</si>
  <si>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</si>
  <si>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</si>
  <si>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</si>
  <si>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</si>
  <si>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</si>
  <si>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</si>
  <si>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</si>
  <si>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</si>
  <si>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</si>
  <si>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</si>
  <si>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</si>
  <si>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</si>
  <si>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</si>
  <si>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</si>
  <si>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</si>
  <si>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</si>
  <si>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</si>
  <si>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</si>
  <si>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</si>
  <si>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</si>
  <si>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</si>
  <si>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</si>
  <si>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</si>
  <si>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</si>
  <si>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</si>
  <si>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</si>
  <si>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</si>
  <si>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</si>
  <si>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</si>
  <si>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</si>
  <si>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</si>
  <si>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</si>
  <si>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</si>
  <si>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</si>
  <si>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</si>
  <si>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</si>
  <si>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</si>
  <si>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</si>
  <si>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</si>
  <si>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</si>
  <si>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</si>
  <si>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</si>
  <si>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</si>
  <si>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</si>
  <si>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</si>
  <si>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</si>
  <si>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</si>
  <si>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</si>
  <si>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</si>
  <si>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</si>
  <si>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</si>
  <si>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</si>
  <si>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</si>
  <si>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</si>
  <si>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</si>
  <si>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</si>
  <si>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</si>
  <si>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</si>
  <si>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</si>
  <si>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</si>
  <si>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</si>
  <si>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</si>
  <si>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</si>
  <si>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</si>
  <si>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</si>
  <si>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</si>
  <si>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</si>
  <si>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</si>
  <si>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</si>
  <si>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</si>
  <si>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</si>
  <si>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</si>
  <si>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</si>
  <si>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</si>
  <si>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</si>
  <si>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</si>
  <si>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</si>
  <si>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</si>
  <si>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</si>
  <si>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</si>
  <si>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</si>
  <si>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</si>
  <si>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</si>
  <si>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</si>
  <si>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</si>
  <si>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</si>
  <si>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</si>
  <si>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</si>
  <si>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</si>
  <si>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</si>
  <si>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</si>
  <si>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</si>
  <si>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</si>
  <si>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</si>
  <si>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</si>
  <si>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</si>
  <si>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</si>
  <si>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</si>
  <si>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</si>
  <si>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</si>
  <si>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</si>
  <si>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</si>
  <si>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</si>
  <si>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</si>
  <si>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</si>
  <si>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</si>
  <si>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</si>
  <si>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</si>
  <si>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</si>
  <si>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</si>
  <si>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</si>
  <si>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</si>
  <si>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</si>
  <si>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</si>
  <si>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</si>
  <si>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</si>
  <si>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</si>
  <si>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</si>
  <si>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</si>
  <si>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</si>
  <si>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</si>
  <si>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</si>
  <si>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</si>
  <si>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</si>
  <si>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</si>
  <si>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</si>
  <si>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</si>
  <si>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</si>
  <si>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</si>
  <si>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</si>
  <si>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</si>
  <si>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</si>
  <si>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</si>
  <si>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</si>
  <si>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</si>
  <si>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</si>
  <si>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</si>
  <si>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</si>
  <si>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</si>
  <si>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</si>
  <si>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</si>
  <si>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</si>
  <si>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</si>
  <si>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</si>
  <si>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</si>
  <si>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</si>
  <si>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</si>
  <si>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</si>
  <si>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</si>
  <si>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</si>
  <si>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</si>
  <si>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</si>
  <si>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</si>
  <si>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</si>
  <si>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</si>
  <si>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</si>
  <si>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</si>
  <si>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</si>
  <si>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</si>
  <si>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</si>
  <si>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</si>
  <si>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</si>
  <si>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</si>
  <si>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</si>
  <si>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</si>
  <si>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</si>
  <si>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</si>
  <si>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</si>
  <si>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</si>
  <si>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</si>
  <si>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</si>
  <si>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</si>
  <si>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</si>
  <si>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</si>
  <si>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</si>
  <si>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</si>
  <si>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</si>
  <si>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</si>
  <si>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</si>
  <si>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</si>
  <si>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</si>
  <si>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</si>
  <si>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</si>
  <si>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</si>
  <si>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</si>
  <si>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</si>
  <si>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</si>
  <si>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</si>
  <si>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</si>
  <si>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</si>
  <si>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</si>
  <si>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</si>
  <si>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</si>
  <si>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</si>
  <si>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</si>
  <si>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</si>
  <si>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</si>
  <si>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</si>
  <si>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</si>
  <si>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</si>
  <si>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</si>
  <si>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</si>
  <si>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</si>
  <si>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</si>
  <si>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</si>
  <si>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</si>
  <si>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</si>
  <si>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</si>
  <si>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</si>
  <si>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</si>
  <si>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</si>
  <si>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</si>
  <si>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</si>
  <si>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</si>
  <si>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</si>
  <si>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</si>
  <si>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</si>
  <si>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</si>
  <si>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</si>
  <si>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</si>
  <si>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</si>
  <si>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</si>
  <si>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</si>
  <si>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</si>
  <si>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</si>
  <si>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</si>
  <si>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</si>
  <si>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</si>
  <si>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</si>
  <si>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</si>
  <si>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</si>
  <si>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</si>
  <si>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</si>
  <si>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</si>
  <si>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</si>
  <si>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</si>
  <si>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</si>
  <si>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</si>
  <si>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</si>
  <si>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</si>
  <si>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</si>
  <si>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</si>
  <si>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</si>
  <si>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</si>
  <si>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</si>
  <si>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</si>
  <si>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</si>
  <si>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</si>
  <si>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</si>
  <si>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</si>
  <si>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</si>
  <si>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</si>
  <si>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</si>
  <si>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</si>
  <si>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</si>
  <si>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</si>
  <si>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</si>
  <si>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</si>
  <si>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</si>
  <si>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</si>
  <si>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</si>
  <si>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</si>
  <si>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</si>
  <si>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</si>
  <si>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</si>
  <si>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</si>
  <si>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</si>
  <si>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</si>
  <si>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</si>
  <si>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</si>
  <si>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</si>
  <si>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</si>
  <si>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</si>
  <si>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</si>
  <si>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</si>
  <si>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</si>
  <si>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</si>
  <si>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</si>
  <si>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</si>
  <si>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</si>
  <si>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</si>
  <si>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</si>
  <si>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</si>
  <si>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</si>
  <si>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</si>
  <si>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</si>
  <si>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</si>
  <si>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</si>
  <si>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</si>
  <si>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</si>
  <si>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</si>
  <si>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</si>
  <si>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</si>
  <si>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</si>
  <si>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</si>
  <si>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</si>
  <si>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</si>
  <si>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</si>
  <si>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</si>
  <si>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</si>
  <si>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</si>
  <si>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</si>
  <si>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</si>
  <si>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</si>
  <si>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</si>
  <si>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</si>
  <si>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</si>
  <si>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</si>
  <si>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</si>
  <si>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</si>
  <si>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</si>
  <si>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</si>
  <si>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</si>
  <si>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</si>
  <si>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</si>
  <si>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</si>
  <si>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</si>
  <si>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</si>
  <si>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</si>
  <si>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</si>
  <si>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</si>
  <si>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</si>
  <si>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</si>
  <si>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</si>
  <si>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</si>
  <si>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</si>
  <si>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</si>
  <si>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</si>
  <si>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</si>
  <si>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</si>
  <si>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</si>
  <si>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</si>
  <si>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</si>
  <si>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</si>
  <si>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</si>
  <si>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</si>
  <si>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</si>
  <si>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</si>
  <si>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</si>
  <si>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</si>
  <si>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</si>
  <si>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</si>
  <si>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</si>
  <si>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</si>
  <si>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</si>
  <si>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</si>
  <si>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</si>
  <si>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</si>
  <si>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</si>
  <si>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</si>
  <si>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</si>
  <si>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</si>
  <si>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</si>
  <si>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</si>
  <si>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</si>
  <si>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</si>
  <si>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</si>
  <si>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</si>
  <si>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</si>
  <si>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</si>
  <si>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</si>
  <si>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</si>
  <si>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</si>
  <si>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</si>
  <si>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</si>
  <si>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</si>
  <si>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</si>
  <si>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</si>
  <si>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</si>
  <si>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</si>
  <si>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</si>
  <si>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</si>
  <si>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</si>
  <si>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</si>
  <si>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</si>
  <si>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</si>
  <si>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</si>
  <si>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</si>
  <si>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</si>
  <si>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</si>
  <si>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</si>
  <si>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</si>
  <si>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</si>
  <si>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</si>
  <si>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</si>
  <si>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</si>
  <si>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</si>
  <si>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</si>
  <si>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</si>
  <si>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</si>
  <si>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</si>
  <si>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</si>
  <si>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</si>
  <si>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</si>
  <si>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</si>
  <si>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</si>
  <si>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</si>
  <si>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</si>
  <si>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</si>
  <si>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</si>
  <si>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</si>
  <si>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</si>
  <si>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</si>
  <si>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</si>
  <si>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</si>
  <si>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</si>
  <si>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</si>
  <si>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</si>
  <si>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</si>
  <si>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</si>
  <si>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</si>
  <si>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</si>
  <si>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</si>
  <si>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</si>
  <si>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</si>
  <si>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</si>
  <si>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</si>
  <si>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</si>
  <si>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</si>
  <si>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</si>
  <si>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</si>
  <si>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</si>
  <si>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</si>
  <si>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</si>
  <si>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</si>
  <si>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</si>
  <si>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</si>
  <si>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</si>
  <si>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</si>
  <si>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</si>
  <si>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</si>
  <si>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</si>
  <si>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</si>
  <si>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</si>
  <si>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</si>
  <si>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</si>
  <si>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</si>
  <si>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</si>
  <si>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</si>
  <si>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</si>
  <si>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</si>
  <si>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</si>
  <si>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</si>
  <si>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</si>
  <si>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</si>
  <si>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</si>
  <si>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</si>
  <si>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</si>
  <si>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</si>
  <si>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</si>
  <si>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</si>
  <si>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</si>
  <si>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</si>
  <si>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</si>
  <si>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</si>
  <si>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</si>
  <si>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</si>
  <si>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</si>
  <si>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</si>
  <si>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</si>
  <si>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</si>
  <si>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</si>
  <si>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</si>
  <si>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</si>
  <si>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</si>
  <si>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</si>
  <si>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</si>
  <si>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</si>
  <si>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</si>
  <si>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</si>
  <si>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</si>
  <si>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</si>
  <si>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</si>
  <si>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</si>
  <si>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</si>
  <si>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</si>
  <si>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</si>
  <si>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</si>
  <si>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</si>
  <si>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</si>
  <si>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</si>
  <si>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</si>
  <si>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</si>
  <si>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</si>
  <si>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</si>
  <si>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</si>
  <si>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</si>
  <si>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</si>
  <si>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</si>
  <si>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</si>
  <si>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</si>
  <si>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</si>
  <si>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</si>
  <si>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</si>
  <si>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</si>
  <si>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</si>
  <si>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</si>
  <si>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</si>
  <si>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</si>
  <si>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</si>
  <si>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</si>
  <si>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</si>
  <si>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</si>
  <si>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</si>
  <si>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</si>
  <si>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</si>
  <si>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</si>
  <si>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</si>
  <si>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</si>
  <si>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</si>
  <si>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</si>
  <si>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</si>
  <si>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</si>
  <si>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</si>
  <si>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</si>
  <si>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</si>
  <si>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</si>
  <si>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</si>
  <si>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</si>
  <si>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</si>
  <si>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</si>
  <si>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</si>
  <si>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</si>
  <si>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</si>
  <si>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</si>
  <si>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</si>
  <si>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</si>
  <si>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</si>
  <si>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</si>
  <si>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</si>
  <si>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</si>
  <si>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</si>
  <si>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</si>
  <si>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</si>
  <si>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</si>
  <si>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</si>
  <si>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</si>
  <si>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</si>
  <si>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</si>
  <si>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</si>
  <si>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</si>
  <si>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</si>
  <si>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</si>
  <si>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</si>
  <si>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</si>
  <si>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</si>
  <si>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</si>
  <si>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</si>
  <si>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</si>
  <si>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</si>
  <si>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</si>
  <si>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</si>
  <si>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</si>
  <si>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</si>
  <si>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</si>
  <si>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</si>
  <si>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</si>
  <si>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</si>
  <si>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</si>
  <si>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</si>
  <si>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</si>
  <si>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</si>
  <si>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</si>
  <si>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</si>
  <si>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</si>
  <si>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</si>
  <si>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</si>
  <si>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</si>
  <si>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</si>
  <si>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</si>
  <si>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</si>
  <si>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</si>
  <si>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</si>
  <si>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</si>
  <si>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</si>
  <si>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</si>
  <si>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</si>
  <si>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</si>
  <si>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</si>
  <si>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</si>
  <si>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</si>
  <si>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</si>
  <si>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</si>
  <si>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</si>
  <si>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</si>
  <si>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</si>
  <si>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</si>
  <si>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</si>
  <si>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</si>
  <si>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</si>
  <si>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</si>
  <si>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</si>
  <si>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</si>
  <si>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</si>
  <si>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</si>
  <si>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</si>
  <si>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</si>
  <si>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</si>
  <si>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</si>
  <si>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</si>
  <si>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</si>
  <si>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</si>
  <si>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</si>
  <si>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</si>
  <si>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</si>
  <si>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</si>
  <si>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</si>
  <si>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</si>
  <si>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</si>
  <si>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</si>
  <si>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</si>
  <si>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</si>
  <si>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</si>
  <si>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</si>
  <si>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</si>
  <si>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</si>
  <si>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</si>
  <si>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</si>
  <si>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</si>
  <si>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</si>
  <si>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</si>
  <si>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</si>
  <si>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</si>
  <si>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</si>
  <si>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</si>
  <si>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</si>
  <si>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</si>
  <si>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</si>
  <si>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</si>
  <si>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</si>
  <si>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</si>
  <si>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</si>
  <si>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</si>
  <si>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</si>
  <si>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</si>
  <si>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</si>
  <si>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</si>
  <si>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</si>
  <si>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</si>
  <si>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</si>
  <si>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</si>
  <si>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</si>
  <si>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</si>
  <si>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</si>
  <si>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</si>
  <si>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</si>
  <si>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</si>
  <si>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</si>
  <si>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</si>
  <si>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</si>
  <si>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</si>
  <si>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</si>
  <si>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</si>
  <si>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</si>
  <si>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</si>
  <si>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</si>
  <si>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</si>
  <si>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</si>
  <si>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</si>
  <si>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</si>
  <si>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</si>
  <si>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</si>
  <si>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</si>
  <si>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</si>
  <si>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</si>
  <si>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</si>
  <si>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</si>
  <si>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</si>
  <si>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</si>
  <si>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</si>
  <si>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</si>
  <si>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</si>
  <si>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</si>
  <si>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</si>
  <si>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</si>
  <si>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</si>
  <si>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</si>
  <si>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</si>
  <si>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</si>
  <si>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</si>
  <si>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</si>
  <si>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</si>
  <si>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</si>
  <si>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</si>
  <si>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</si>
  <si>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</si>
  <si>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</si>
  <si>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</si>
  <si>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</si>
  <si>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</si>
  <si>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</si>
  <si>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</si>
  <si>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</si>
  <si>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</si>
  <si>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</si>
  <si>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</si>
  <si>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</si>
  <si>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</si>
  <si>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</si>
  <si>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</si>
  <si>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</si>
  <si>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</si>
  <si>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</si>
  <si>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</si>
  <si>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</si>
  <si>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</si>
  <si>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</si>
  <si>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</si>
  <si>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</si>
  <si>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</si>
  <si>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</si>
  <si>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</si>
  <si>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</si>
  <si>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</si>
  <si>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</si>
  <si>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</si>
  <si>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</si>
  <si>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</si>
  <si>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</si>
  <si>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</si>
  <si>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</si>
  <si>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</si>
  <si>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</si>
  <si>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</si>
  <si>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</si>
  <si>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</si>
  <si>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</si>
  <si>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</si>
  <si>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</si>
  <si>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</si>
  <si>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</si>
  <si>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</si>
  <si>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</si>
  <si>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</si>
  <si>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</si>
  <si>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</si>
  <si>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</si>
  <si>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</si>
  <si>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</si>
  <si>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</si>
  <si>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</si>
  <si>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</si>
  <si>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</si>
  <si>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</si>
  <si>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</si>
  <si>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</si>
  <si>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</si>
  <si>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</si>
  <si>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</si>
  <si>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</si>
  <si>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</si>
  <si>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</si>
  <si>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</si>
  <si>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</si>
  <si>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</si>
  <si>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</si>
  <si>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</si>
  <si>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</si>
  <si>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</si>
  <si>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</si>
  <si>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</si>
  <si>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</si>
  <si>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</si>
  <si>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</si>
  <si>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</si>
  <si>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</si>
  <si>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</si>
  <si>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</si>
  <si>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</si>
  <si>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</si>
  <si>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</si>
  <si>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</si>
  <si>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</si>
  <si>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</si>
  <si>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</si>
  <si>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</si>
  <si>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</si>
  <si>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</si>
  <si>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</si>
  <si>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</si>
  <si>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</si>
  <si>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</si>
  <si>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</si>
  <si>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</si>
  <si>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</si>
  <si>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</si>
  <si>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</si>
  <si>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</si>
  <si>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</si>
  <si>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</si>
  <si>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</si>
  <si>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</si>
  <si>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</si>
  <si>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</si>
  <si>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</si>
  <si>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</si>
  <si>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</si>
  <si>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</si>
  <si>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</si>
  <si>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</si>
  <si>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</si>
  <si>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</si>
  <si>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</si>
  <si>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</si>
  <si>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</si>
  <si>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</si>
  <si>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</si>
  <si>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</si>
  <si>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</si>
  <si>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</si>
  <si>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</si>
  <si>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</si>
  <si>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</si>
  <si>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</si>
  <si>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</si>
  <si>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</si>
  <si>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</si>
  <si>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</si>
  <si>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</si>
  <si>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</si>
  <si>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</si>
  <si>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</si>
  <si>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</si>
  <si>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</si>
  <si>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</si>
  <si>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</si>
  <si>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</si>
  <si>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</si>
  <si>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</si>
  <si>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</si>
  <si>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</si>
  <si>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</si>
  <si>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</si>
  <si>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</si>
  <si>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</si>
  <si>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</si>
  <si>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</si>
  <si>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</si>
  <si>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</si>
  <si>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</si>
  <si>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</si>
  <si>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</si>
  <si>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</si>
  <si>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</si>
  <si>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</si>
  <si>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</si>
  <si>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</si>
  <si>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</si>
  <si>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</si>
  <si>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</si>
  <si>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</si>
  <si>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</si>
  <si>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</si>
  <si>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</si>
  <si>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</si>
  <si>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</si>
  <si>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</si>
  <si>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</si>
  <si>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</si>
  <si>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</si>
  <si>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</si>
  <si>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</si>
  <si>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</si>
  <si>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</si>
  <si>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</si>
  <si>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</si>
  <si>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</si>
  <si>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</si>
  <si>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</si>
  <si>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</si>
  <si>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</si>
  <si>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</si>
  <si>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</si>
  <si>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</si>
  <si>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</si>
  <si>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</si>
  <si>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</si>
  <si>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</si>
  <si>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</si>
  <si>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</si>
  <si>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</si>
  <si>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</si>
  <si>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</si>
  <si>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</si>
  <si>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</si>
  <si>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</si>
  <si>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</si>
  <si>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</si>
  <si>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</si>
  <si>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</si>
  <si>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</si>
  <si>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</si>
  <si>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</si>
  <si>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</si>
  <si>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</si>
  <si>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</si>
  <si>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</si>
  <si>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</si>
  <si>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</si>
  <si>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</si>
  <si>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</si>
  <si>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</si>
  <si>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</si>
  <si>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</si>
  <si>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</si>
  <si>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</si>
  <si>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</si>
  <si>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</si>
  <si>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</si>
  <si>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</si>
  <si>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</si>
  <si>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</si>
  <si>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</si>
  <si>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</si>
  <si>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</si>
  <si>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</si>
  <si>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</si>
  <si>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</si>
  <si>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</si>
  <si>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</si>
  <si>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</si>
  <si>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</si>
  <si>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</si>
  <si>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</si>
  <si>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</si>
  <si>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</si>
  <si>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</si>
  <si>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</si>
  <si>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</si>
  <si>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</si>
  <si>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</si>
  <si>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</si>
  <si>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</si>
  <si>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</si>
  <si>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</si>
  <si>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</si>
  <si>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</si>
  <si>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</si>
  <si>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</si>
  <si>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</si>
  <si>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</si>
  <si>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</si>
  <si>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</si>
  <si>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</si>
  <si>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</si>
  <si>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</si>
  <si>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</si>
  <si>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</si>
  <si>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</si>
  <si>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</si>
  <si>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</si>
  <si>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</si>
  <si>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</si>
  <si>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</si>
  <si>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</si>
  <si>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</si>
  <si>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</si>
  <si>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</si>
  <si>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</si>
  <si>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</si>
  <si>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</si>
  <si>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</si>
  <si>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</si>
  <si>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</si>
  <si>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</si>
  <si>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</si>
  <si>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</si>
  <si>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</si>
  <si>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</si>
  <si>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</si>
  <si>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</si>
  <si>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</si>
  <si>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</si>
  <si>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</si>
  <si>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</si>
  <si>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</si>
  <si>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</si>
  <si>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</si>
  <si>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</si>
  <si>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</si>
  <si>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</si>
  <si>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</si>
  <si>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</si>
  <si>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</si>
  <si>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</si>
  <si>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</si>
  <si>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</si>
  <si>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</si>
  <si>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</si>
  <si>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</si>
  <si>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</si>
  <si>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</si>
  <si>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</si>
  <si>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</si>
  <si>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</si>
  <si>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</si>
  <si>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</si>
  <si>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</si>
  <si>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</si>
  <si>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</si>
  <si>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</si>
  <si>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</si>
  <si>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</si>
  <si>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</si>
  <si>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</si>
  <si>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</si>
  <si>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</si>
  <si>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</si>
  <si>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</si>
  <si>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</si>
  <si>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</si>
  <si>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</si>
  <si>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</si>
  <si>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</si>
  <si>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</si>
  <si>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</si>
  <si>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</si>
  <si>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</si>
  <si>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</si>
  <si>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</si>
  <si>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</si>
  <si>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</si>
  <si>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</si>
  <si>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</si>
  <si>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</si>
  <si>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</si>
  <si>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</si>
  <si>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</si>
  <si>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</si>
  <si>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</si>
  <si>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</si>
  <si>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</si>
  <si>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</si>
  <si>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</si>
  <si>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</si>
  <si>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</si>
  <si>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</si>
  <si>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</si>
  <si>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</si>
  <si>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</si>
  <si>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</si>
  <si>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</si>
  <si>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</si>
  <si>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</si>
  <si>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</si>
  <si>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</si>
  <si>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</si>
  <si>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</si>
  <si>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</si>
  <si>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</si>
  <si>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</si>
  <si>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</si>
  <si>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</si>
  <si>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</si>
  <si>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</si>
  <si>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</si>
  <si>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</si>
  <si>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</si>
  <si>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</si>
  <si>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</si>
  <si>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</si>
  <si>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</si>
  <si>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</si>
  <si>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</si>
  <si>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</si>
  <si>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</si>
  <si>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</si>
  <si>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</si>
  <si>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</si>
  <si>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</si>
  <si>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</si>
  <si>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</si>
  <si>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</si>
  <si>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</si>
  <si>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</si>
  <si>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</si>
  <si>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</si>
  <si>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</si>
  <si>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</si>
  <si>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</si>
  <si>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</si>
  <si>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</si>
  <si>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</si>
  <si>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</si>
  <si>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</si>
  <si>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</si>
  <si>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</si>
  <si>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</si>
  <si>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</si>
  <si>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</si>
  <si>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</si>
  <si>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</si>
  <si>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</si>
  <si>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</si>
  <si>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</si>
  <si>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</si>
  <si>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</si>
  <si>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</si>
  <si>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</si>
  <si>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</si>
  <si>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</si>
  <si>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</si>
  <si>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</si>
  <si>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</si>
  <si>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</si>
  <si>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</si>
  <si>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</si>
  <si>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</si>
  <si>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</si>
  <si>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</si>
  <si>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</si>
  <si>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</si>
  <si>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</si>
  <si>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</si>
  <si>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</si>
  <si>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</si>
  <si>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</si>
  <si>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</si>
  <si>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</si>
  <si>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</si>
  <si>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</si>
  <si>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</si>
  <si>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</si>
  <si>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</si>
  <si>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</si>
  <si>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</si>
  <si>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</si>
  <si>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</si>
  <si>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</si>
  <si>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</si>
  <si>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</si>
  <si>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</si>
  <si>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</si>
  <si>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</si>
  <si>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</si>
  <si>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</si>
  <si>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</si>
  <si>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</si>
  <si>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</si>
  <si>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</si>
  <si>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</si>
  <si>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</si>
  <si>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</si>
  <si>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</si>
  <si>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</si>
  <si>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</si>
  <si>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</si>
  <si>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</si>
  <si>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</si>
  <si>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</si>
  <si>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</si>
  <si>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</si>
  <si>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</si>
  <si>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</si>
  <si>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</si>
  <si>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</si>
  <si>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</si>
  <si>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</si>
  <si>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</si>
  <si>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</si>
  <si>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</si>
  <si>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</si>
  <si>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</si>
  <si>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</si>
  <si>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</si>
  <si>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</si>
  <si>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</si>
  <si>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</si>
  <si>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</si>
  <si>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</si>
  <si>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</si>
  <si>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</si>
  <si>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</si>
  <si>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</si>
  <si>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</si>
  <si>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</si>
  <si>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</si>
  <si>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</si>
  <si>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</si>
  <si>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</si>
  <si>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</si>
  <si>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</si>
  <si>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</si>
  <si>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</si>
  <si>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</si>
  <si>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</si>
  <si>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</si>
  <si>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</si>
  <si>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</si>
  <si>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</si>
  <si>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</si>
  <si>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</si>
  <si>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</si>
  <si>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</si>
  <si>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</si>
  <si>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</si>
  <si>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</si>
  <si>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</si>
  <si>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</si>
  <si>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</si>
  <si>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</si>
  <si>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</si>
  <si>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</si>
  <si>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</si>
  <si>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</si>
  <si>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</si>
  <si>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</si>
  <si>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</si>
  <si>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</si>
  <si>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</si>
  <si>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</si>
  <si>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</si>
  <si>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</si>
  <si>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</si>
  <si>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</si>
  <si>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</si>
  <si>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</si>
  <si>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</si>
  <si>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</si>
  <si>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</si>
  <si>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</si>
  <si>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</si>
  <si>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</si>
  <si>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</si>
  <si>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</si>
  <si>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</si>
  <si>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</si>
  <si>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</si>
  <si>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</si>
  <si>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</si>
  <si>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</si>
  <si>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</si>
  <si>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</si>
  <si>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</si>
  <si>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</si>
  <si>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</si>
  <si>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</si>
  <si>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</si>
  <si>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</si>
  <si>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</si>
  <si>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</si>
  <si>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</si>
  <si>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</si>
  <si>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</si>
  <si>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</si>
  <si>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</si>
  <si>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</si>
  <si>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</si>
  <si>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</si>
  <si>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</si>
  <si>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</si>
  <si>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</si>
  <si>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</si>
  <si>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</si>
  <si>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</si>
  <si>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</si>
  <si>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</si>
  <si>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</si>
  <si>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</si>
  <si>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</si>
  <si>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</si>
  <si>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</si>
  <si>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</si>
  <si>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</si>
  <si>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</si>
  <si>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</si>
  <si>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</si>
  <si>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</si>
  <si>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</si>
  <si>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</si>
  <si>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</si>
  <si>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</si>
  <si>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</si>
  <si>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</si>
  <si>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</si>
  <si>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</si>
  <si>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</si>
  <si>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</si>
  <si>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</si>
  <si>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</si>
  <si>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</si>
  <si>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</si>
  <si>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</si>
  <si>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</si>
  <si>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</si>
  <si>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</si>
  <si>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</si>
  <si>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</si>
  <si>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</si>
  <si>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</si>
  <si>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</si>
  <si>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</si>
  <si>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</si>
  <si>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</si>
  <si>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</si>
  <si>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</si>
  <si>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</si>
  <si>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</si>
  <si>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</si>
  <si>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</si>
  <si>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</si>
  <si>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</si>
  <si>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</si>
  <si>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</si>
  <si>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</si>
  <si>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</si>
  <si>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</si>
  <si>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</si>
  <si>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</si>
  <si>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</si>
  <si>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</si>
  <si>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</si>
  <si>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</si>
  <si>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</si>
  <si>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</si>
  <si>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</si>
  <si>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</si>
  <si>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</si>
  <si>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</si>
  <si>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</si>
  <si>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</si>
  <si>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</si>
  <si>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</si>
  <si>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</si>
  <si>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</si>
  <si>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</si>
  <si>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</si>
  <si>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</si>
  <si>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</si>
  <si>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</si>
  <si>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</si>
  <si>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</si>
  <si>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</si>
  <si>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</si>
  <si>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</si>
  <si>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</si>
  <si>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</si>
  <si>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</si>
  <si>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</si>
  <si>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</si>
  <si>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</si>
  <si>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</si>
  <si>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</si>
  <si>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</si>
  <si>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</si>
  <si>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</si>
  <si>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</si>
  <si>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</si>
  <si>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</si>
  <si>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</si>
  <si>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</si>
  <si>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</si>
  <si>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</si>
  <si>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</si>
  <si>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</si>
  <si>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</si>
  <si>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</si>
  <si>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</si>
  <si>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</si>
  <si>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</si>
  <si>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</si>
  <si>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</si>
  <si>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</si>
  <si>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</si>
  <si>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</si>
  <si>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</si>
  <si>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</si>
  <si>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</si>
  <si>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</si>
  <si>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</si>
  <si>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</si>
  <si>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</si>
  <si>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</si>
  <si>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</si>
  <si>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</si>
  <si>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</si>
  <si>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</si>
  <si>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</si>
  <si>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</si>
  <si>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</si>
  <si>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</si>
  <si>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</si>
  <si>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</si>
  <si>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</si>
  <si>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</si>
  <si>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</si>
  <si>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</si>
  <si>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</si>
  <si>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</si>
  <si>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</si>
  <si>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</si>
  <si>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</si>
  <si>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</si>
  <si>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</si>
  <si>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</si>
  <si>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</si>
  <si>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</si>
  <si>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</si>
  <si>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</si>
  <si>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</si>
  <si>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</si>
  <si>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</si>
  <si>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</si>
  <si>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</si>
  <si>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</si>
  <si>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</si>
  <si>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</si>
  <si>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</si>
  <si>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</si>
  <si>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</si>
  <si>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</si>
  <si>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</si>
  <si>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</si>
  <si>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</si>
  <si>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</si>
  <si>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</si>
  <si>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</si>
  <si>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</si>
  <si>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</si>
  <si>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</si>
  <si>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</si>
  <si>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</si>
  <si>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</si>
  <si>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</si>
  <si>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</si>
  <si>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</si>
  <si>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</si>
  <si>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</si>
  <si>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</si>
  <si>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</si>
  <si>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</si>
  <si>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</si>
  <si>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</si>
  <si>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</si>
  <si>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</si>
  <si>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</si>
  <si>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</si>
  <si>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</si>
  <si>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</si>
  <si>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</si>
  <si>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</si>
  <si>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</si>
  <si>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</si>
  <si>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</si>
  <si>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</si>
  <si>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</si>
  <si>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</si>
  <si>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</si>
  <si>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</si>
  <si>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</si>
  <si>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</si>
  <si>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</si>
  <si>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</si>
  <si>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</si>
  <si>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</si>
  <si>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</si>
  <si>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</si>
  <si>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</si>
  <si>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</si>
  <si>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</si>
  <si>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</si>
  <si>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</si>
  <si>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</si>
  <si>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</si>
  <si>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</si>
  <si>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</si>
  <si>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</si>
  <si>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</si>
  <si>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</si>
  <si>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</si>
  <si>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</si>
  <si>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</si>
  <si>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</si>
  <si>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</si>
  <si>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</si>
  <si>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</si>
  <si>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</si>
  <si>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</si>
  <si>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</si>
  <si>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</si>
  <si>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</si>
  <si>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</si>
  <si>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</si>
  <si>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</si>
  <si>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</si>
  <si>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</si>
  <si>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</si>
  <si>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</si>
  <si>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</si>
  <si>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</si>
  <si>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</si>
  <si>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</si>
  <si>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</si>
  <si>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</si>
  <si>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</si>
  <si>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</si>
  <si>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</si>
  <si>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</si>
  <si>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</si>
  <si>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</si>
  <si>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</si>
  <si>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</si>
  <si>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</si>
  <si>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</si>
  <si>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</si>
  <si>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</si>
  <si>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</si>
  <si>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</si>
  <si>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</si>
  <si>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</si>
  <si>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</si>
  <si>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</si>
  <si>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</si>
  <si>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</si>
  <si>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</si>
  <si>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</si>
  <si>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</si>
  <si>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</si>
  <si>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</si>
  <si>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</si>
  <si>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</si>
  <si>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</si>
  <si>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</si>
  <si>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</si>
  <si>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</si>
  <si>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</si>
  <si>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</si>
  <si>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</si>
  <si>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</si>
  <si>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</si>
  <si>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</si>
  <si>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</si>
  <si>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</si>
  <si>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</si>
  <si>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</si>
  <si>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</si>
  <si>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</si>
  <si>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</si>
  <si>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</si>
  <si>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</si>
  <si>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</si>
  <si>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</si>
  <si>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</si>
  <si>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</si>
  <si>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</si>
  <si>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</si>
  <si>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</si>
  <si>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</si>
  <si>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</si>
  <si>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</si>
  <si>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</si>
  <si>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</si>
  <si>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</si>
  <si>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</si>
  <si>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</si>
  <si>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</si>
  <si>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</si>
  <si>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</si>
  <si>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</si>
  <si>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</si>
  <si>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</si>
  <si>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</si>
  <si>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</si>
  <si>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</si>
  <si>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</si>
  <si>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</si>
  <si>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</si>
  <si>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</si>
  <si>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</si>
  <si>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</si>
  <si>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</si>
  <si>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</si>
  <si>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</si>
  <si>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</si>
  <si>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</si>
  <si>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</si>
  <si>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</si>
  <si>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</si>
  <si>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</si>
  <si>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</si>
  <si>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</si>
  <si>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</si>
  <si>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</si>
  <si>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</si>
  <si>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</si>
  <si>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</si>
  <si>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</si>
  <si>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</si>
  <si>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</si>
  <si>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</si>
  <si>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</si>
  <si>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</si>
  <si>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</si>
  <si>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</si>
  <si>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</si>
  <si>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</si>
  <si>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</si>
  <si>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</si>
  <si>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</si>
  <si>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</si>
  <si>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</si>
  <si>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</si>
  <si>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</si>
  <si>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</si>
  <si>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</si>
  <si>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</si>
  <si>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</si>
  <si>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</si>
  <si>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</si>
  <si>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</si>
  <si>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</si>
  <si>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</si>
  <si>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</si>
  <si>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</si>
  <si>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</si>
  <si>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</si>
  <si>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</si>
  <si>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</si>
  <si>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</si>
  <si>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</si>
  <si>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</si>
  <si>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</si>
  <si>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</si>
  <si>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</si>
  <si>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</si>
  <si>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</si>
  <si>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</si>
  <si>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</si>
  <si>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</si>
  <si>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</si>
  <si>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</si>
  <si>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</si>
  <si>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</si>
  <si>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</si>
  <si>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</si>
  <si>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</si>
  <si>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</si>
  <si>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</si>
  <si>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</si>
  <si>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</si>
  <si>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</si>
  <si>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</si>
  <si>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</si>
  <si>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</si>
  <si>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</si>
  <si>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</si>
  <si>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</si>
  <si>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</si>
  <si>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</si>
  <si>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</si>
  <si>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</si>
  <si>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</si>
  <si>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</si>
  <si>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</si>
  <si>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</si>
  <si>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</si>
  <si>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</si>
  <si>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</si>
  <si>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</si>
  <si>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</si>
  <si>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</si>
  <si>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</si>
  <si>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</si>
  <si>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</si>
  <si>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</si>
  <si>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</si>
  <si>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</si>
  <si>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</si>
  <si>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</si>
  <si>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</si>
  <si>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</si>
  <si>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</si>
  <si>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</si>
  <si>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</si>
  <si>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</si>
  <si>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</si>
  <si>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</si>
  <si>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</si>
  <si>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</si>
  <si>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</si>
  <si>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</si>
  <si>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</si>
  <si>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</si>
  <si>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</si>
  <si>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</si>
  <si>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</si>
  <si>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</si>
  <si>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</si>
  <si>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</si>
  <si>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</si>
  <si>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</si>
  <si>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</si>
  <si>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</si>
  <si>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</si>
  <si>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</si>
  <si>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</si>
  <si>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</si>
  <si>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</si>
  <si>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</si>
  <si>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</si>
  <si>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</si>
  <si>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</si>
  <si>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</si>
  <si>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</si>
  <si>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</si>
  <si>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</si>
  <si>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</si>
  <si>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</si>
  <si>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</si>
  <si>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</si>
  <si>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</si>
  <si>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</si>
  <si>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</si>
  <si>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</si>
  <si>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</si>
  <si>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</si>
  <si>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</si>
  <si>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</si>
  <si>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</si>
  <si>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</si>
  <si>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</si>
  <si>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</si>
  <si>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</si>
  <si>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</si>
  <si>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</si>
  <si>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</si>
  <si>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</si>
  <si>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</si>
  <si>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</si>
  <si>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</si>
  <si>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</si>
  <si>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</si>
  <si>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</si>
  <si>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</si>
  <si>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</si>
  <si>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</si>
  <si>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</si>
  <si>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</si>
  <si>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</si>
  <si>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</si>
  <si>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</si>
  <si>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</si>
  <si>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</si>
  <si>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</si>
  <si>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</si>
  <si>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</si>
  <si>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</si>
  <si>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</si>
  <si>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</si>
  <si>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</si>
  <si>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</si>
  <si>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</si>
  <si>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</si>
  <si>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</si>
  <si>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</si>
  <si>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</si>
  <si>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</si>
  <si>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</si>
  <si>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</si>
  <si>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</si>
  <si>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</si>
  <si>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</si>
  <si>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</si>
  <si>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</si>
  <si>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</si>
  <si>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</si>
  <si>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</si>
  <si>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</si>
  <si>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</si>
  <si>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</si>
  <si>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</si>
  <si>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</si>
  <si>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</si>
  <si>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</si>
  <si>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</si>
  <si>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</si>
  <si>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</si>
  <si>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</si>
  <si>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</si>
  <si>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</si>
  <si>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</si>
  <si>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</si>
  <si>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</si>
  <si>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</si>
  <si>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</si>
  <si>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</si>
  <si>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</si>
  <si>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</si>
  <si>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</si>
  <si>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</si>
  <si>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</si>
  <si>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</si>
  <si>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</si>
  <si>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</si>
  <si>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</si>
  <si>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</si>
  <si>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</si>
  <si>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</si>
  <si>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</si>
  <si>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</si>
  <si>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</si>
  <si>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</si>
  <si>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</si>
  <si>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</si>
  <si>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</si>
  <si>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</si>
  <si>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</si>
  <si>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</si>
  <si>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</si>
  <si>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</si>
  <si>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</si>
  <si>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</si>
  <si>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</si>
  <si>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</si>
  <si>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</si>
  <si>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</si>
  <si>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</si>
  <si>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</si>
  <si>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</si>
  <si>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</si>
  <si>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</si>
  <si>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</si>
  <si>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</si>
  <si>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</si>
  <si>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</si>
  <si>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</si>
  <si>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</si>
  <si>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</si>
  <si>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</si>
  <si>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</si>
  <si>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</si>
  <si>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</si>
  <si>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</si>
  <si>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</si>
  <si>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</si>
  <si>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</si>
  <si>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</si>
  <si>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</si>
  <si>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</si>
  <si>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</si>
  <si>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</si>
  <si>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</si>
  <si>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</si>
  <si>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</si>
  <si>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</si>
  <si>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</si>
  <si>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</si>
  <si>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</si>
  <si>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</si>
  <si>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</si>
  <si>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</si>
  <si>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</si>
  <si>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</si>
  <si>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</si>
  <si>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</si>
  <si>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</si>
  <si>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</si>
  <si>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</si>
  <si>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</si>
  <si>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</si>
  <si>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</si>
  <si>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</si>
  <si>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</si>
  <si>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</si>
  <si>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</si>
  <si>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</si>
  <si>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</si>
  <si>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</si>
  <si>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</si>
  <si>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</si>
  <si>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</si>
  <si>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</si>
  <si>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</si>
  <si>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</si>
  <si>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</si>
  <si>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</si>
  <si>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</si>
  <si>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</si>
  <si>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</si>
  <si>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</si>
  <si>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</si>
  <si>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</si>
  <si>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</si>
  <si>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</si>
  <si>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</si>
  <si>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</si>
  <si>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</si>
  <si>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</si>
  <si>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</si>
  <si>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</si>
  <si>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</si>
  <si>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</si>
  <si>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</si>
  <si>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</si>
  <si>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</si>
  <si>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</si>
  <si>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</si>
  <si>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</si>
  <si>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</si>
  <si>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</si>
  <si>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</si>
  <si>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</si>
  <si>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</si>
  <si>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</si>
  <si>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</si>
  <si>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</si>
  <si>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</si>
  <si>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</si>
  <si>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</si>
  <si>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</si>
  <si>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</si>
  <si>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</si>
  <si>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</si>
  <si>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</si>
  <si>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</si>
  <si>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</si>
  <si>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</si>
  <si>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</si>
  <si>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</si>
  <si>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</si>
  <si>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</si>
  <si>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</si>
  <si>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</si>
  <si>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</si>
  <si>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</si>
  <si>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</si>
  <si>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</si>
  <si>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</si>
  <si>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</si>
  <si>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</si>
  <si>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</si>
  <si>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</si>
  <si>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</si>
  <si>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</si>
  <si>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</si>
  <si>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</si>
  <si>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</si>
  <si>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</si>
  <si>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</si>
  <si>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</si>
  <si>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</si>
  <si>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</si>
  <si>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</si>
  <si>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</si>
  <si>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</si>
  <si>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</si>
  <si>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</si>
  <si>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</si>
  <si>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</si>
  <si>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</si>
  <si>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</si>
  <si>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</si>
  <si>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</si>
  <si>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</si>
  <si>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</si>
  <si>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</si>
  <si>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</si>
  <si>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</si>
  <si>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</si>
  <si>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</si>
  <si>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</si>
  <si>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</si>
  <si>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</si>
  <si>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</si>
  <si>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</si>
  <si>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</si>
  <si>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</si>
  <si>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</si>
  <si>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</si>
  <si>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</si>
  <si>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</si>
  <si>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</si>
  <si>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</si>
  <si>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</si>
  <si>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</si>
  <si>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</si>
  <si>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</si>
  <si>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</si>
  <si>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</si>
  <si>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</si>
  <si>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</si>
  <si>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</si>
  <si>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</si>
  <si>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</si>
  <si>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</si>
  <si>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</si>
  <si>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</si>
  <si>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</si>
  <si>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</si>
  <si>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</si>
  <si>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</si>
  <si>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</si>
  <si>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</si>
  <si>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</si>
  <si>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</si>
  <si>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</si>
  <si>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</si>
  <si>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</si>
  <si>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</si>
  <si>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</si>
  <si>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</si>
  <si>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</si>
  <si>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</si>
  <si>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</si>
  <si>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</si>
  <si>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</si>
  <si>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</si>
  <si>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</si>
  <si>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</si>
  <si>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</si>
  <si>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</si>
  <si>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</si>
  <si>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</si>
  <si>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</si>
  <si>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</si>
  <si>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</si>
  <si>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</si>
  <si>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</si>
  <si>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</si>
  <si>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</si>
  <si>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</si>
  <si>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</si>
  <si>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</si>
  <si>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</si>
  <si>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</si>
  <si>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</si>
  <si>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</si>
  <si>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</si>
  <si>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</si>
  <si>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</si>
  <si>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</si>
  <si>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</si>
  <si>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</si>
  <si>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</si>
  <si>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</si>
  <si>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</si>
  <si>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</si>
  <si>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</si>
  <si>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</si>
  <si>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</si>
  <si>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</si>
  <si>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</si>
  <si>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</si>
  <si>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</si>
  <si>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</si>
  <si>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</si>
  <si>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</si>
  <si>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</si>
  <si>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</si>
  <si>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</si>
  <si>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</si>
  <si>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</si>
  <si>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</si>
  <si>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</si>
  <si>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</si>
  <si>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</si>
  <si>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</si>
  <si>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</si>
  <si>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</si>
  <si>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</si>
  <si>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</si>
  <si>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</si>
  <si>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</si>
  <si>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</si>
  <si>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</si>
  <si>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</si>
  <si>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</si>
  <si>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</si>
  <si>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</si>
  <si>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</si>
  <si>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</si>
  <si>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</si>
  <si>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</si>
  <si>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</si>
  <si>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</si>
  <si>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</si>
  <si>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</si>
  <si>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</si>
  <si>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</si>
  <si>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</si>
  <si>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</si>
  <si>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</si>
  <si>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</si>
  <si>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</si>
  <si>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</si>
  <si>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</si>
  <si>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</si>
  <si>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</si>
  <si>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</si>
  <si>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</si>
  <si>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</si>
  <si>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</si>
  <si>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</si>
  <si>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</si>
  <si>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</si>
  <si>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</si>
  <si>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</si>
  <si>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</si>
  <si>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</si>
  <si>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</si>
  <si>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</si>
  <si>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</si>
  <si>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</si>
  <si>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</si>
  <si>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</si>
  <si>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</si>
  <si>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</si>
  <si>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</si>
  <si>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</si>
  <si>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</si>
  <si>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</si>
  <si>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</si>
  <si>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</si>
  <si>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</si>
  <si>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</si>
  <si>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</si>
  <si>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</si>
  <si>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</si>
  <si>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</si>
  <si>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</si>
  <si>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</si>
  <si>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</si>
  <si>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</si>
  <si>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</si>
  <si>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</si>
  <si>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</si>
  <si>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</si>
  <si>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</si>
  <si>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</si>
  <si>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</si>
  <si>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</si>
  <si>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</si>
  <si>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</si>
  <si>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</si>
  <si>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</si>
  <si>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</si>
  <si>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</si>
  <si>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</si>
  <si>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</si>
  <si>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</si>
  <si>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</si>
  <si>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</si>
  <si>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</si>
  <si>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</si>
  <si>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</si>
  <si>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</si>
  <si>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</si>
  <si>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</si>
  <si>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</si>
  <si>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</si>
  <si>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</si>
  <si>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</si>
  <si>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</si>
  <si>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</si>
  <si>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</si>
  <si>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</si>
  <si>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</si>
  <si>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</si>
  <si>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</si>
  <si>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</si>
  <si>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</si>
  <si>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</si>
  <si>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</si>
  <si>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</si>
  <si>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</si>
  <si>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</si>
  <si>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</si>
  <si>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</si>
  <si>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</si>
  <si>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</si>
  <si>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</si>
  <si>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</si>
  <si>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</si>
  <si>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</si>
  <si>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</si>
  <si>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</si>
  <si>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</si>
  <si>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</si>
  <si>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</si>
  <si>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</si>
  <si>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</si>
  <si>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</si>
  <si>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</si>
  <si>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</si>
  <si>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</si>
  <si>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</si>
  <si>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</si>
  <si>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</si>
  <si>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</si>
  <si>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</si>
  <si>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</si>
  <si>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</si>
  <si>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</si>
  <si>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</si>
  <si>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</si>
  <si>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</si>
  <si>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</si>
  <si>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</si>
  <si>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</si>
  <si>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</si>
  <si>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</si>
  <si>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</si>
  <si>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</si>
  <si>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</si>
  <si>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</si>
  <si>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</si>
  <si>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</si>
  <si>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</si>
  <si>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</si>
  <si>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</si>
  <si>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</si>
  <si>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</si>
  <si>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</si>
  <si>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</si>
  <si>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</si>
  <si>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</si>
  <si>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</si>
  <si>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</si>
  <si>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</si>
  <si>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</si>
  <si>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</si>
  <si>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</si>
  <si>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</si>
  <si>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</si>
  <si>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</si>
  <si>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</si>
  <si>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</si>
  <si>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</si>
  <si>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</si>
  <si>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</si>
  <si>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</si>
  <si>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</si>
  <si>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</si>
  <si>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</si>
  <si>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</si>
  <si>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</si>
  <si>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</si>
  <si>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</si>
  <si>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</si>
  <si>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</si>
  <si>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</si>
  <si>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</si>
  <si>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</si>
  <si>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</si>
  <si>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</si>
  <si>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</si>
  <si>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</si>
  <si>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</si>
  <si>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</si>
  <si>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</si>
  <si>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</si>
  <si>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</si>
  <si>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</si>
  <si>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</si>
  <si>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</si>
  <si>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</si>
  <si>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</si>
  <si>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</si>
  <si>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</si>
  <si>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</si>
  <si>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</si>
  <si>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</si>
  <si>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</si>
  <si>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</si>
  <si>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</si>
  <si>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</si>
  <si>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</si>
  <si>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</si>
  <si>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</si>
  <si>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</si>
  <si>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</si>
  <si>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</si>
  <si>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</si>
  <si>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</si>
  <si>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</si>
  <si>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</si>
  <si>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</si>
  <si>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</si>
  <si>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</si>
  <si>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</si>
  <si>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</si>
  <si>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</si>
  <si>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</si>
  <si>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</si>
  <si>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</si>
  <si>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</si>
  <si>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</si>
  <si>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</si>
  <si>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</si>
  <si>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</si>
  <si>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</si>
  <si>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</si>
  <si>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</si>
  <si>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</si>
  <si>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</si>
  <si>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</si>
  <si>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</si>
  <si>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</si>
  <si>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</si>
  <si>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</si>
  <si>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</si>
  <si>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</si>
  <si>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</si>
  <si>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</si>
  <si>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</si>
  <si>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</si>
  <si>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</si>
  <si>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</si>
  <si>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</si>
  <si>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</si>
  <si>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</si>
  <si>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</si>
  <si>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</si>
  <si>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</si>
  <si>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</si>
  <si>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</si>
  <si>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</si>
  <si>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</si>
  <si>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</si>
  <si>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</si>
  <si>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</si>
  <si>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</si>
  <si>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</si>
  <si>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</si>
  <si>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</si>
  <si>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</si>
  <si>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</si>
  <si>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</si>
  <si>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</si>
  <si>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</si>
  <si>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</si>
  <si>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</si>
  <si>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</si>
  <si>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</si>
  <si>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</si>
  <si>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</si>
  <si>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</si>
  <si>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</si>
  <si>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</si>
  <si>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</si>
  <si>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</si>
  <si>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</si>
  <si>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</si>
  <si>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</si>
  <si>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</si>
  <si>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</si>
  <si>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</si>
  <si>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</si>
  <si>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</si>
  <si>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</si>
  <si>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</si>
  <si>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</si>
  <si>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</si>
  <si>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</si>
  <si>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</si>
  <si>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</si>
  <si>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</si>
  <si>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</si>
  <si>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</si>
  <si>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</si>
  <si>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</si>
  <si>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</si>
  <si>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</si>
  <si>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</si>
  <si>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</si>
  <si>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</si>
  <si>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</si>
  <si>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</si>
  <si>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</si>
  <si>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</si>
  <si>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</si>
  <si>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</si>
  <si>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</si>
  <si>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</si>
  <si>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</si>
  <si>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</si>
  <si>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</si>
  <si>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</si>
  <si>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</si>
  <si>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</si>
  <si>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</si>
  <si>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</si>
  <si>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</si>
  <si>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</si>
  <si>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</si>
  <si>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</si>
  <si>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</si>
  <si>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</si>
  <si>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</si>
  <si>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</si>
  <si>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</si>
  <si>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</si>
  <si>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</si>
  <si>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</si>
  <si>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</si>
  <si>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</si>
  <si>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</si>
  <si>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</si>
  <si>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</si>
  <si>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</si>
  <si>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</si>
  <si>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</si>
  <si>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</si>
  <si>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</si>
  <si>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</si>
  <si>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</si>
  <si>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</si>
  <si>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</si>
  <si>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</si>
  <si>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</si>
  <si>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</si>
  <si>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</si>
  <si>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</si>
  <si>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</si>
  <si>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</si>
  <si>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</si>
  <si>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</si>
  <si>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</si>
  <si>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</si>
  <si>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</si>
  <si>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</si>
  <si>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</si>
  <si>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</si>
  <si>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</si>
  <si>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</si>
  <si>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</si>
  <si>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</si>
  <si>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</si>
  <si>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</si>
  <si>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</si>
  <si>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</si>
  <si>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</si>
  <si>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</si>
  <si>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</si>
  <si>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</si>
  <si>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</si>
  <si>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</si>
  <si>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</si>
  <si>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</si>
  <si>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</si>
  <si>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</si>
  <si>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</si>
  <si>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</si>
  <si>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</si>
  <si>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</si>
  <si>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</si>
  <si>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</si>
  <si>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</si>
  <si>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</si>
  <si>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</si>
  <si>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</si>
  <si>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</si>
  <si>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</si>
  <si>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</si>
  <si>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</si>
  <si>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</si>
  <si>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</si>
  <si>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</si>
  <si>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</si>
  <si>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</si>
  <si>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</si>
  <si>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</si>
  <si>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</si>
  <si>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</si>
  <si>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</si>
  <si>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</si>
  <si>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</si>
  <si>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</si>
  <si>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</si>
  <si>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</si>
  <si>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</si>
  <si>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</si>
  <si>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</si>
  <si>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</si>
  <si>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</si>
  <si>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</si>
  <si>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</si>
  <si>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</si>
  <si>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</si>
  <si>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</si>
  <si>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</si>
  <si>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</si>
  <si>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</si>
  <si>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</si>
  <si>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</si>
  <si>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</si>
  <si>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</si>
  <si>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</si>
  <si>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</si>
  <si>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</si>
  <si>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</si>
  <si>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</si>
  <si>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</si>
  <si>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</si>
  <si>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</si>
  <si>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</si>
  <si>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</si>
  <si>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</si>
  <si>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</si>
  <si>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</si>
  <si>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</si>
  <si>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</si>
  <si>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</si>
  <si>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</si>
  <si>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</si>
  <si>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</si>
  <si>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</si>
  <si>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</si>
  <si>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</si>
  <si>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</si>
  <si>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</si>
  <si>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</si>
  <si>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</si>
  <si>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</si>
  <si>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</si>
  <si>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</si>
  <si>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</si>
  <si>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</si>
  <si>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</si>
  <si>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</si>
  <si>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</si>
  <si>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</si>
  <si>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</si>
  <si>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</si>
  <si>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</si>
  <si>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</si>
  <si>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</si>
  <si>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</si>
  <si>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</si>
  <si>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</si>
  <si>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</si>
  <si>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</si>
  <si>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</si>
  <si>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</si>
  <si>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</si>
  <si>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</si>
  <si>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</si>
  <si>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</si>
  <si>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</si>
  <si>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</si>
  <si>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</si>
  <si>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</si>
  <si>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</si>
  <si>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</si>
  <si>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</si>
  <si>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</si>
  <si>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</si>
  <si>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</si>
  <si>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</si>
  <si>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</si>
  <si>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</si>
  <si>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</si>
  <si>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</si>
  <si>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</si>
  <si>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</si>
  <si>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</si>
  <si>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</si>
  <si>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</si>
  <si>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</si>
  <si>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</si>
  <si>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</si>
  <si>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</si>
  <si>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</si>
  <si>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</si>
  <si>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</si>
  <si>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</si>
  <si>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</si>
  <si>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</si>
  <si>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</si>
  <si>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</si>
  <si>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</si>
  <si>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</si>
  <si>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</si>
  <si>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</si>
  <si>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</si>
  <si>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</si>
  <si>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</si>
  <si>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</si>
  <si>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</si>
  <si>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</si>
  <si>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</si>
  <si>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</si>
  <si>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</si>
  <si>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</si>
  <si>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</si>
  <si>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</si>
  <si>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</si>
  <si>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</si>
  <si>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</si>
  <si>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</si>
  <si>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</si>
  <si>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</si>
  <si>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</si>
  <si>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</si>
  <si>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</si>
  <si>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</si>
  <si>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</si>
  <si>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</si>
  <si>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</si>
  <si>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</si>
  <si>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</si>
  <si>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</si>
  <si>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</si>
  <si>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</si>
  <si>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</si>
  <si>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</si>
  <si>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</si>
  <si>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</si>
  <si>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</si>
  <si>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</si>
  <si>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</si>
  <si>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</si>
  <si>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</si>
  <si>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</si>
  <si>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</si>
  <si>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</si>
  <si>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</si>
  <si>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</si>
  <si>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</si>
  <si>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</si>
  <si>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</si>
  <si>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</si>
  <si>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</si>
  <si>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</si>
  <si>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</si>
  <si>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</si>
  <si>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</si>
  <si>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</si>
  <si>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</si>
  <si>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</si>
  <si>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</si>
  <si>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</si>
  <si>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</si>
  <si>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</si>
  <si>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</si>
  <si>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</si>
  <si>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</si>
  <si>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</si>
  <si>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</si>
  <si>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</si>
  <si>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</si>
  <si>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</si>
  <si>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</si>
  <si>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</si>
  <si>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</si>
  <si>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</si>
  <si>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</si>
  <si>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</si>
  <si>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</si>
  <si>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</si>
  <si>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</si>
  <si>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</si>
  <si>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</si>
  <si>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</si>
  <si>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</si>
  <si>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</si>
  <si>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</si>
  <si>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</si>
  <si>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</si>
  <si>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</si>
  <si>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</si>
  <si>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</si>
  <si>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</si>
  <si>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</si>
  <si>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</si>
  <si>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</si>
  <si>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</si>
  <si>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</si>
  <si>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</si>
  <si>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</si>
  <si>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</si>
  <si>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</si>
  <si>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</si>
  <si>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</si>
  <si>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</si>
  <si>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</si>
  <si>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</si>
  <si>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</si>
  <si>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</si>
  <si>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</si>
  <si>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</si>
  <si>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</si>
  <si>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</si>
  <si>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</si>
  <si>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</si>
  <si>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</si>
  <si>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</si>
  <si>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</si>
  <si>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</si>
  <si>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</si>
  <si>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</si>
  <si>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</si>
  <si>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</si>
  <si>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</si>
  <si>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</si>
  <si>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</si>
  <si>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</si>
  <si>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</si>
  <si>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</si>
  <si>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</si>
  <si>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</si>
  <si>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</si>
  <si>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</si>
  <si>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</si>
  <si>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</si>
  <si>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</si>
  <si>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</si>
  <si>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</si>
  <si>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</si>
  <si>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</si>
  <si>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</si>
  <si>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</si>
  <si>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</si>
  <si>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</si>
  <si>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</si>
  <si>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</si>
  <si>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</si>
  <si>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</si>
  <si>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</si>
  <si>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</si>
  <si>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</si>
  <si>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</si>
  <si>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</si>
  <si>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</si>
  <si>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</si>
  <si>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</si>
  <si>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</si>
  <si>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</si>
  <si>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</si>
  <si>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</si>
  <si>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</si>
  <si>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</si>
  <si>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</si>
  <si>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</si>
  <si>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</si>
  <si>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</si>
  <si>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</si>
  <si>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</si>
  <si>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</si>
  <si>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</si>
  <si>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</si>
  <si>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</si>
  <si>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</si>
  <si>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</si>
  <si>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</si>
  <si>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</si>
  <si>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</si>
  <si>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</si>
  <si>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</si>
  <si>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</si>
  <si>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</si>
  <si>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</si>
  <si>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</si>
  <si>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</si>
  <si>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</si>
  <si>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</si>
  <si>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</si>
  <si>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</si>
  <si>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</si>
  <si>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</si>
  <si>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</si>
  <si>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</si>
  <si>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</si>
  <si>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</si>
  <si>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</si>
  <si>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</si>
  <si>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</si>
  <si>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</si>
  <si>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</si>
  <si>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</si>
  <si>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</si>
  <si>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</si>
  <si>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</si>
  <si>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</si>
  <si>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</si>
  <si>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</si>
  <si>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</si>
  <si>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</si>
  <si>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</si>
  <si>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</si>
  <si>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</si>
  <si>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</si>
  <si>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</si>
  <si>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</si>
  <si>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</si>
  <si>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</si>
  <si>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</si>
  <si>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</si>
  <si>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</si>
  <si>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</si>
  <si>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</si>
  <si>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</si>
  <si>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</si>
  <si>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</si>
  <si>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</si>
  <si>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</si>
  <si>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</si>
  <si>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</si>
  <si>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</si>
  <si>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</si>
  <si>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</si>
  <si>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</si>
  <si>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</si>
  <si>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</si>
  <si>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</si>
  <si>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</si>
  <si>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</si>
  <si>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</si>
  <si>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</si>
  <si>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</si>
  <si>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</si>
  <si>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</si>
  <si>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</si>
  <si>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</si>
  <si>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</si>
  <si>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</si>
  <si>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</si>
  <si>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</si>
  <si>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</si>
  <si>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</si>
  <si>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</si>
  <si>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</si>
  <si>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</si>
  <si>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</si>
  <si>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</si>
  <si>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</si>
  <si>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</si>
  <si>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</si>
  <si>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</si>
  <si>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</si>
  <si>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</si>
  <si>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</si>
  <si>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</si>
  <si>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</si>
  <si>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</si>
  <si>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</si>
  <si>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</si>
  <si>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</si>
  <si>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</si>
  <si>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</si>
  <si>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</si>
  <si>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</si>
  <si>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</si>
  <si>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</si>
  <si>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</si>
  <si>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</si>
  <si>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</si>
  <si>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</si>
  <si>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</si>
  <si>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</si>
  <si>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</si>
  <si>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</si>
  <si>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</si>
  <si>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</si>
  <si>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</si>
  <si>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</si>
  <si>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</si>
  <si>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</si>
  <si>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</si>
  <si>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</si>
  <si>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</si>
  <si>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</si>
  <si>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</si>
  <si>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</si>
  <si>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</si>
  <si>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</si>
  <si>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</si>
  <si>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</si>
  <si>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</si>
  <si>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</si>
  <si>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</si>
  <si>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</si>
  <si>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</si>
  <si>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</si>
  <si>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</si>
  <si>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</si>
  <si>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</si>
  <si>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</si>
  <si>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</si>
  <si>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</si>
  <si>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</si>
  <si>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</si>
  <si>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</si>
  <si>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</si>
  <si>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</si>
  <si>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</si>
  <si>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</si>
  <si>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</si>
  <si>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</si>
  <si>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</si>
  <si>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</si>
  <si>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</si>
  <si>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</si>
  <si>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</si>
  <si>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</si>
  <si>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</si>
  <si>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</si>
  <si>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</si>
  <si>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</si>
  <si>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</si>
  <si>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</si>
  <si>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</si>
  <si>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</si>
  <si>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</si>
  <si>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</si>
  <si>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</si>
  <si>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</si>
  <si>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</si>
  <si>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</si>
  <si>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</si>
  <si>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</si>
  <si>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</si>
  <si>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</si>
  <si>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</si>
  <si>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</si>
  <si>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</si>
  <si>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</si>
  <si>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</si>
  <si>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</si>
  <si>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</si>
  <si>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</si>
  <si>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</si>
  <si>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</si>
  <si>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</si>
  <si>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</si>
  <si>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</si>
  <si>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</si>
  <si>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</si>
  <si>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</si>
  <si>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</si>
  <si>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</si>
  <si>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</si>
  <si>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</si>
  <si>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</si>
  <si>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</si>
  <si>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</si>
  <si>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</si>
  <si>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</si>
  <si>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</si>
  <si>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</si>
  <si>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</si>
  <si>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</si>
  <si>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</si>
  <si>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</si>
  <si>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</si>
  <si>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</si>
  <si>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</si>
  <si>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</si>
  <si>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</si>
  <si>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</si>
  <si>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</si>
  <si>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</si>
  <si>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</si>
  <si>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</si>
  <si>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</si>
  <si>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</si>
  <si>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</si>
  <si>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</si>
  <si>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</si>
  <si>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</si>
  <si>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</si>
  <si>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</si>
  <si>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</si>
  <si>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</si>
  <si>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</si>
  <si>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</si>
  <si>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</si>
  <si>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</si>
  <si>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</si>
  <si>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</si>
  <si>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</si>
  <si>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</si>
  <si>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</si>
  <si>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</si>
  <si>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</si>
  <si>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</si>
  <si>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</si>
  <si>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</si>
  <si>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</si>
  <si>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</si>
  <si>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</si>
  <si>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</si>
  <si>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</si>
  <si>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</si>
  <si>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</si>
  <si>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</si>
  <si>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</si>
  <si>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</si>
  <si>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</si>
  <si>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</si>
  <si>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</si>
  <si>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</si>
  <si>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</si>
  <si>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</si>
  <si>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</si>
  <si>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</si>
  <si>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</si>
  <si>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</si>
  <si>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</si>
  <si>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</si>
  <si>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</si>
  <si>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</si>
  <si>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</si>
  <si>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</si>
  <si>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</si>
  <si>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</si>
  <si>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</si>
  <si>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</si>
  <si>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</si>
  <si>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</si>
  <si>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</si>
  <si>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</si>
  <si>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</si>
  <si>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</si>
  <si>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</si>
  <si>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</si>
  <si>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</si>
  <si>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</si>
  <si>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</si>
  <si>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</si>
  <si>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</si>
  <si>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</si>
  <si>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</si>
  <si>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</si>
  <si>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</si>
  <si>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</si>
  <si>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</si>
  <si>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</si>
  <si>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</si>
  <si>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</si>
  <si>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</si>
  <si>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</si>
  <si>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</si>
  <si>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</si>
  <si>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</si>
  <si>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</si>
  <si>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</si>
  <si>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</si>
  <si>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</si>
  <si>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</si>
  <si>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</si>
  <si>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</si>
  <si>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</si>
  <si>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</si>
  <si>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</si>
  <si>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</si>
  <si>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</si>
  <si>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</si>
  <si>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</si>
  <si>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</si>
  <si>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</si>
  <si>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</si>
  <si>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</si>
  <si>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</si>
  <si>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</si>
  <si>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</si>
  <si>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</si>
  <si>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</si>
  <si>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</si>
  <si>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</si>
  <si>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</si>
  <si>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</si>
  <si>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</si>
  <si>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</si>
  <si>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</si>
  <si>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</si>
  <si>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</si>
  <si>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</si>
  <si>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</si>
  <si>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</si>
  <si>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</si>
  <si>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</si>
  <si>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</si>
  <si>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</si>
  <si>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</si>
  <si>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</si>
  <si>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</si>
  <si>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</si>
  <si>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</si>
  <si>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</si>
  <si>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</si>
  <si>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</si>
  <si>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</si>
  <si>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</si>
  <si>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</si>
  <si>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</si>
  <si>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</si>
  <si>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</si>
  <si>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</si>
  <si>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</si>
  <si>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</si>
  <si>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</si>
  <si>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</si>
  <si>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</si>
  <si>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</si>
  <si>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</si>
  <si>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</si>
  <si>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</si>
  <si>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</si>
  <si>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</si>
  <si>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</si>
  <si>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</si>
  <si>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</si>
  <si>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</si>
  <si>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</si>
  <si>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</si>
  <si>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</si>
  <si>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</si>
  <si>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</si>
  <si>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</si>
  <si>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</si>
  <si>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</si>
  <si>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</si>
  <si>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</si>
  <si>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</si>
  <si>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</si>
  <si>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</si>
  <si>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</si>
  <si>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</si>
  <si>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</si>
  <si>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</si>
  <si>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</si>
  <si>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</si>
  <si>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</si>
  <si>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</si>
  <si>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</si>
  <si>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</si>
  <si>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</si>
  <si>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</si>
  <si>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</si>
  <si>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</si>
  <si>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</si>
  <si>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</si>
  <si>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</si>
  <si>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</si>
  <si>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</si>
  <si>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</si>
  <si>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</si>
  <si>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</si>
  <si>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</si>
  <si>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</si>
  <si>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</si>
  <si>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</si>
  <si>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</si>
  <si>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</si>
  <si>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</si>
  <si>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</si>
  <si>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</si>
  <si>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</si>
  <si>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</si>
  <si>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</si>
  <si>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</si>
  <si>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</si>
  <si>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</si>
  <si>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</si>
  <si>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</si>
  <si>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</si>
  <si>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</si>
  <si>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</si>
  <si>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</si>
  <si>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</si>
  <si>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</si>
  <si>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</si>
  <si>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</si>
  <si>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</si>
  <si>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</si>
  <si>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</si>
  <si>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</si>
  <si>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</si>
  <si>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</si>
  <si>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</si>
  <si>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</si>
  <si>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</si>
  <si>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</si>
  <si>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</si>
  <si>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</si>
  <si>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</si>
  <si>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</si>
  <si>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</si>
  <si>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</si>
  <si>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</si>
  <si>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</si>
  <si>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</si>
  <si>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</si>
  <si>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</si>
  <si>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</si>
  <si>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</si>
  <si>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</si>
  <si>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</si>
  <si>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</si>
  <si>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</si>
  <si>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</si>
  <si>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</si>
  <si>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</si>
  <si>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</si>
  <si>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</si>
  <si>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</si>
  <si>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</si>
  <si>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</si>
  <si>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</si>
  <si>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</si>
  <si>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</si>
  <si>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</si>
  <si>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</si>
  <si>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</si>
  <si>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</si>
  <si>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</si>
  <si>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</si>
  <si>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</si>
  <si>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</si>
  <si>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</si>
  <si>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</si>
  <si>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</si>
  <si>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</si>
  <si>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</si>
  <si>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</si>
  <si>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</si>
  <si>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</si>
  <si>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</si>
  <si>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</si>
  <si>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</si>
  <si>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</si>
  <si>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</si>
  <si>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</si>
  <si>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</si>
  <si>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</si>
  <si>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</si>
  <si>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</si>
  <si>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</si>
  <si>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</si>
  <si>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</si>
  <si>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</si>
  <si>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</si>
  <si>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</si>
  <si>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</si>
  <si>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</si>
  <si>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</si>
  <si>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</si>
  <si>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</si>
  <si>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</si>
  <si>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</si>
  <si>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</si>
  <si>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</si>
  <si>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</si>
  <si>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</si>
  <si>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</si>
  <si>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</si>
  <si>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</si>
  <si>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</si>
  <si>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</si>
  <si>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</si>
  <si>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</si>
  <si>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</si>
  <si>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</si>
  <si>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</si>
  <si>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</si>
  <si>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</si>
  <si>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</si>
  <si>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</si>
  <si>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</si>
  <si>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</si>
  <si>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</si>
  <si>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</si>
  <si>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</si>
  <si>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</si>
  <si>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</si>
  <si>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</si>
  <si>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</si>
  <si>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</si>
  <si>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</si>
  <si>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</si>
  <si>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</si>
  <si>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</si>
  <si>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</si>
  <si>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</si>
  <si>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</si>
  <si>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</si>
  <si>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</si>
  <si>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</si>
  <si>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</si>
  <si>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</si>
  <si>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</si>
  <si>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</si>
  <si>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</si>
  <si>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</si>
  <si>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</si>
  <si>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</si>
  <si>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</si>
  <si>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</si>
  <si>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</si>
  <si>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</si>
  <si>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</si>
  <si>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</si>
  <si>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</si>
  <si>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</si>
  <si>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</si>
  <si>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</si>
  <si>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</si>
  <si>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</si>
  <si>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</si>
  <si>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</si>
  <si>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</si>
  <si>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</si>
  <si>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</si>
  <si>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</si>
  <si>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</si>
  <si>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</si>
  <si>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</si>
  <si>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</si>
  <si>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</si>
  <si>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</si>
  <si>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</si>
  <si>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</si>
  <si>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</si>
  <si>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</si>
  <si>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</si>
  <si>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</si>
  <si>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</si>
  <si>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</si>
  <si>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</si>
  <si>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</si>
  <si>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</si>
  <si>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</si>
  <si>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</si>
  <si>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</si>
  <si>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</si>
  <si>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</si>
  <si>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</si>
  <si>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</si>
  <si>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</si>
  <si>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</si>
  <si>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</si>
  <si>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</si>
  <si>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</si>
  <si>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</si>
  <si>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</si>
  <si>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</si>
  <si>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</si>
  <si>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</si>
  <si>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</si>
  <si>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</si>
  <si>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</si>
  <si>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</si>
  <si>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</si>
  <si>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</si>
  <si>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</si>
  <si>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</si>
  <si>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</si>
  <si>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</si>
  <si>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</si>
  <si>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</si>
  <si>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</si>
  <si>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</si>
  <si>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</si>
  <si>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</si>
  <si>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</si>
  <si>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</si>
  <si>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</si>
  <si>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</si>
  <si>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</si>
  <si>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</si>
  <si>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</si>
  <si>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</si>
  <si>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</si>
  <si>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</si>
  <si>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</si>
  <si>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</si>
  <si>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</si>
  <si>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</si>
  <si>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</si>
  <si>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</si>
  <si>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</si>
  <si>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</si>
  <si>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</si>
  <si>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</si>
  <si>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</si>
  <si>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</si>
  <si>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</si>
  <si>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</si>
  <si>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</si>
  <si>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</si>
  <si>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</si>
  <si>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</si>
  <si>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</si>
  <si>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</si>
  <si>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</si>
  <si>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</si>
  <si>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</si>
  <si>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</si>
  <si>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</si>
  <si>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</si>
  <si>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</si>
  <si>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</si>
  <si>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</si>
  <si>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</si>
  <si>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</si>
  <si>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</si>
  <si>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</si>
  <si>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</si>
  <si>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</si>
  <si>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</si>
  <si>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</si>
  <si>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</si>
  <si>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</si>
  <si>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</si>
  <si>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</si>
  <si>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</si>
  <si>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</si>
  <si>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</si>
  <si>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</si>
  <si>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</si>
  <si>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</si>
  <si>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</si>
  <si>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</si>
  <si>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</si>
  <si>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</si>
  <si>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</si>
  <si>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</si>
  <si>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</si>
  <si>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</si>
  <si>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</si>
  <si>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</si>
  <si>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</si>
  <si>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</si>
  <si>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</si>
  <si>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</si>
  <si>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</si>
  <si>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</si>
  <si>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</si>
  <si>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</si>
  <si>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</si>
  <si>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</si>
  <si>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</si>
  <si>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</si>
  <si>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</si>
  <si>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</si>
  <si>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</si>
  <si>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</si>
  <si>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</si>
  <si>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</si>
  <si>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</si>
  <si>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</si>
  <si>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</si>
  <si>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</si>
  <si>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</si>
  <si>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</si>
  <si>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</si>
  <si>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</si>
  <si>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</si>
  <si>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</si>
  <si>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</si>
  <si>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</si>
  <si>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</si>
  <si>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</si>
  <si>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</si>
  <si>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</si>
  <si>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</si>
  <si>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</si>
  <si>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</si>
  <si>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</si>
  <si>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</si>
  <si>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</si>
  <si>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</si>
  <si>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</si>
  <si>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</si>
  <si>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</si>
  <si>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</si>
  <si>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</si>
  <si>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</si>
  <si>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</si>
  <si>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</si>
  <si>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</si>
  <si>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</si>
  <si>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</si>
  <si>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</si>
  <si>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</si>
  <si>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</si>
  <si>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</si>
  <si>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</si>
  <si>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</si>
  <si>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</si>
  <si>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</si>
  <si>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</si>
  <si>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</si>
  <si>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</si>
  <si>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</si>
  <si>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</si>
  <si>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</si>
  <si>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</si>
  <si>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</si>
  <si>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</si>
  <si>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</si>
  <si>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</si>
  <si>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</si>
  <si>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</si>
  <si>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</si>
  <si>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</si>
  <si>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</si>
  <si>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</si>
  <si>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</si>
  <si>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</si>
  <si>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</si>
  <si>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</si>
  <si>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</si>
  <si>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</si>
  <si>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</si>
  <si>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</si>
  <si>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</si>
  <si>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</si>
  <si>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</si>
  <si>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</si>
  <si>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</si>
  <si>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</si>
  <si>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</si>
  <si>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</si>
  <si>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</si>
  <si>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</si>
  <si>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</si>
  <si>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</si>
  <si>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</si>
  <si>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</si>
  <si>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</si>
  <si>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</si>
  <si>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</si>
  <si>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</si>
  <si>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</si>
  <si>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</si>
  <si>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</si>
  <si>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</si>
  <si>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</si>
  <si>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</si>
  <si>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</si>
  <si>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</si>
  <si>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</si>
  <si>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</si>
  <si>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</si>
  <si>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</si>
  <si>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</si>
  <si>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</si>
  <si>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</si>
  <si>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</si>
  <si>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</si>
  <si>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</si>
  <si>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</si>
  <si>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</si>
  <si>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</si>
  <si>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</si>
  <si>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</si>
  <si>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</si>
  <si>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</si>
  <si>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</si>
  <si>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</si>
  <si>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</si>
  <si>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</si>
  <si>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</si>
  <si>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</si>
  <si>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</si>
  <si>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</si>
  <si>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</si>
  <si>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</si>
  <si>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</si>
  <si>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</si>
  <si>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</si>
  <si>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</si>
  <si>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</si>
  <si>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</si>
  <si>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</si>
  <si>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</si>
  <si>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</si>
  <si>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</si>
  <si>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</si>
  <si>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</si>
  <si>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</si>
  <si>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</si>
  <si>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</si>
  <si>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</si>
  <si>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</si>
  <si>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</si>
  <si>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</si>
  <si>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</si>
  <si>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</si>
  <si>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</si>
  <si>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</si>
  <si>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</si>
  <si>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</si>
  <si>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</si>
  <si>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</si>
  <si>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</si>
  <si>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</si>
  <si>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</si>
  <si>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</si>
  <si>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</si>
  <si>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</si>
  <si>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</si>
  <si>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</si>
  <si>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</si>
  <si>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</si>
  <si>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</si>
  <si>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</si>
  <si>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</si>
  <si>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</si>
  <si>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</si>
  <si>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</si>
  <si>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</si>
  <si>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</si>
  <si>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</si>
  <si>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</si>
  <si>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</si>
  <si>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</si>
  <si>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</si>
  <si>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</si>
  <si>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</si>
  <si>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</si>
  <si>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</si>
  <si>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</si>
  <si>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</si>
  <si>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</si>
  <si>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</si>
  <si>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</si>
  <si>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</si>
  <si>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</si>
  <si>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</si>
  <si>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</si>
  <si>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</si>
  <si>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</si>
  <si>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</si>
  <si>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</si>
  <si>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</si>
  <si>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</si>
  <si>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</si>
  <si>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</si>
  <si>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</si>
  <si>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</si>
  <si>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</si>
  <si>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</si>
  <si>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</si>
  <si>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</si>
  <si>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</si>
  <si>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</si>
  <si>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</si>
  <si>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</si>
  <si>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</si>
  <si>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</si>
  <si>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</si>
  <si>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</si>
  <si>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</si>
  <si>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</si>
  <si>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</si>
  <si>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</si>
  <si>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</si>
  <si>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</si>
  <si>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</si>
  <si>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</si>
  <si>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</si>
  <si>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</si>
  <si>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</si>
  <si>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</si>
  <si>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</si>
  <si>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</si>
  <si>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</si>
  <si>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</si>
  <si>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</si>
  <si>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</si>
  <si>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</si>
  <si>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</si>
  <si>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</si>
  <si>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</si>
  <si>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</si>
  <si>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</si>
  <si>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</si>
  <si>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</si>
  <si>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</si>
  <si>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</si>
  <si>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</si>
  <si>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</si>
  <si>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</si>
  <si>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</si>
  <si>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</si>
  <si>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</si>
  <si>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</si>
  <si>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</si>
  <si>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</si>
  <si>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</si>
  <si>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</si>
  <si>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</si>
  <si>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</si>
  <si>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</si>
  <si>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</si>
  <si>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</si>
  <si>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</si>
  <si>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</si>
  <si>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</si>
  <si>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</si>
  <si>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</si>
  <si>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</si>
  <si>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</si>
  <si>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</si>
  <si>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</si>
  <si>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</si>
  <si>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</si>
  <si>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</si>
  <si>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</si>
  <si>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</si>
  <si>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</si>
  <si>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</si>
  <si>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</si>
  <si>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</si>
  <si>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</si>
  <si>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</si>
  <si>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</si>
  <si>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</si>
  <si>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</si>
  <si>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</si>
  <si>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</si>
  <si>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</si>
  <si>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</si>
  <si>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</si>
  <si>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</si>
  <si>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</si>
  <si>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</si>
  <si>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</si>
  <si>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</si>
  <si>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</si>
  <si>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</si>
  <si>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</si>
  <si>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</si>
  <si>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</si>
  <si>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</si>
  <si>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</si>
  <si>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</si>
  <si>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</si>
  <si>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</si>
  <si>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</si>
  <si>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</si>
  <si>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</si>
  <si>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</si>
  <si>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</si>
  <si>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</si>
  <si>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</si>
  <si>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</si>
  <si>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</si>
  <si>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</si>
  <si>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</si>
  <si>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</si>
  <si>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</si>
  <si>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</si>
  <si>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</si>
  <si>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</si>
  <si>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</si>
  <si>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</si>
  <si>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</si>
  <si>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</si>
  <si>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</si>
  <si>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</si>
  <si>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</si>
  <si>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</si>
  <si>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</si>
  <si>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</si>
  <si>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</si>
  <si>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</si>
  <si>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</si>
  <si>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</si>
  <si>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</si>
  <si>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</si>
  <si>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</si>
  <si>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</si>
  <si>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</si>
  <si>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</si>
  <si>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</si>
  <si>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</si>
  <si>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</si>
  <si>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</si>
  <si>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</si>
  <si>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</si>
  <si>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</si>
  <si>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</si>
  <si>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</si>
  <si>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</si>
  <si>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</si>
  <si>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</si>
  <si>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</si>
  <si>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</si>
  <si>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</si>
  <si>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</si>
  <si>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</si>
  <si>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</si>
  <si>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</si>
  <si>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</si>
  <si>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</si>
  <si>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</si>
  <si>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</si>
  <si>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</si>
  <si>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</si>
  <si>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</si>
  <si>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</si>
  <si>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</si>
  <si>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</si>
  <si>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</si>
  <si>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</si>
  <si>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</si>
  <si>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</si>
  <si>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</si>
  <si>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</si>
  <si>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</si>
  <si>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</si>
  <si>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</si>
  <si>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</si>
  <si>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</si>
  <si>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</si>
  <si>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</si>
  <si>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</si>
  <si>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</si>
  <si>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</si>
  <si>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</si>
  <si>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</si>
  <si>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</si>
  <si>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</si>
  <si>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</si>
  <si>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</si>
  <si>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</si>
  <si>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</si>
  <si>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</si>
  <si>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</si>
  <si>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</si>
  <si>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</si>
  <si>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</si>
  <si>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</si>
  <si>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</si>
  <si>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</si>
  <si>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</si>
  <si>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</si>
  <si>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</si>
  <si>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</si>
  <si>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</si>
  <si>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</si>
  <si>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</si>
  <si>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</si>
  <si>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</si>
  <si>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</si>
  <si>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</si>
  <si>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</si>
  <si>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</si>
  <si>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</si>
  <si>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</si>
  <si>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</si>
  <si>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</si>
  <si>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</si>
  <si>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</si>
  <si>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</si>
  <si>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</si>
  <si>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</si>
  <si>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</si>
  <si>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</si>
  <si>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</si>
  <si>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</si>
  <si>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</si>
  <si>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</si>
  <si>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</si>
  <si>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</si>
  <si>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</si>
  <si>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</si>
  <si>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</si>
  <si>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</si>
  <si>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</si>
  <si>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</si>
  <si>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</si>
  <si>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</si>
  <si>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</si>
  <si>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</si>
  <si>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</si>
  <si>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</si>
  <si>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</si>
  <si>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</si>
  <si>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</si>
  <si>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</si>
  <si>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</si>
  <si>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</si>
  <si>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</si>
  <si>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</si>
  <si>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</si>
  <si>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</si>
  <si>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</si>
  <si>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</si>
  <si>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</si>
  <si>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</si>
  <si>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</si>
  <si>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</si>
  <si>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</si>
  <si>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</si>
  <si>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</si>
  <si>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</si>
  <si>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</si>
  <si>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</si>
  <si>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</si>
  <si>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</si>
  <si>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</si>
  <si>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</si>
  <si>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</si>
  <si>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</si>
  <si>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</si>
  <si>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</si>
  <si>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</si>
  <si>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</si>
  <si>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</si>
  <si>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</si>
  <si>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</si>
  <si>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</si>
  <si>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</si>
  <si>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</si>
  <si>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</si>
  <si>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</si>
  <si>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</si>
  <si>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</si>
  <si>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</si>
  <si>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</si>
  <si>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</si>
  <si>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</si>
  <si>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</si>
  <si>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</si>
  <si>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</si>
  <si>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</si>
  <si>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</si>
  <si>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</si>
  <si>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</si>
  <si>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</si>
  <si>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</si>
  <si>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</si>
  <si>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</si>
  <si>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</si>
  <si>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</si>
  <si>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</si>
  <si>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</si>
  <si>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</si>
  <si>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</si>
  <si>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</si>
  <si>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</si>
  <si>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</si>
  <si>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</si>
  <si>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</si>
  <si>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</si>
  <si>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</si>
  <si>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</si>
  <si>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</si>
  <si>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</si>
  <si>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</si>
  <si>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</si>
  <si>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</si>
  <si>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</si>
  <si>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</si>
  <si>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</si>
  <si>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</si>
  <si>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</si>
  <si>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</si>
  <si>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</si>
  <si>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</si>
  <si>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</si>
  <si>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</si>
  <si>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</si>
  <si>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</si>
  <si>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</si>
  <si>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</si>
  <si>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</si>
  <si>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</si>
  <si>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</si>
  <si>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</si>
  <si>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</si>
  <si>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</si>
  <si>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</si>
  <si>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</si>
  <si>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</si>
  <si>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</si>
  <si>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</si>
  <si>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</si>
  <si>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</si>
  <si>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</si>
  <si>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</si>
  <si>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</si>
  <si>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</si>
  <si>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</si>
  <si>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</si>
  <si>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</si>
  <si>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</si>
  <si>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</si>
  <si>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</si>
  <si>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</si>
  <si>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</si>
  <si>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</si>
  <si>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</si>
  <si>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</si>
  <si>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</si>
  <si>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</si>
  <si>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</si>
  <si>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</si>
  <si>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</si>
  <si>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</si>
  <si>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</si>
  <si>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</si>
  <si>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</si>
  <si>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</si>
  <si>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</si>
  <si>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</si>
  <si>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</si>
  <si>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</si>
  <si>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</si>
  <si>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</si>
  <si>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</si>
  <si>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</si>
  <si>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</si>
  <si>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</si>
  <si>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</si>
  <si>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</si>
  <si>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</si>
  <si>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</si>
  <si>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</si>
  <si>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</si>
  <si>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</si>
  <si>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</si>
  <si>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</si>
  <si>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</si>
  <si>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</si>
  <si>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</si>
  <si>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</si>
  <si>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</si>
  <si>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</si>
  <si>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</si>
  <si>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</si>
  <si>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</si>
  <si>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</si>
  <si>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</si>
  <si>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</si>
  <si>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</si>
  <si>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</si>
  <si>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</si>
  <si>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</si>
  <si>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</si>
  <si>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</si>
  <si>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</si>
  <si>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</si>
  <si>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</si>
  <si>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</si>
  <si>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</si>
  <si>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</si>
  <si>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</si>
  <si>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</si>
  <si>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</si>
  <si>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</si>
  <si>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</si>
  <si>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</si>
  <si>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</si>
  <si>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</si>
  <si>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</si>
  <si>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</si>
  <si>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</si>
  <si>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</si>
  <si>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</si>
  <si>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</si>
  <si>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</si>
  <si>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</si>
  <si>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</si>
  <si>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</si>
  <si>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</si>
  <si>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</si>
  <si>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</si>
  <si>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</si>
  <si>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</si>
  <si>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</si>
  <si>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</si>
  <si>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</si>
  <si>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</si>
  <si>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</si>
  <si>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</si>
  <si>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</si>
  <si>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</si>
  <si>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</si>
  <si>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</si>
  <si>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</si>
  <si>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</si>
  <si>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</si>
  <si>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</si>
  <si>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</si>
  <si>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</si>
  <si>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</si>
  <si>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</si>
  <si>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</si>
  <si>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</si>
  <si>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</si>
  <si>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</si>
  <si>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</si>
  <si>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</si>
  <si>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</si>
  <si>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</si>
  <si>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</si>
  <si>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</si>
  <si>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</si>
  <si>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</si>
  <si>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</si>
  <si>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</si>
  <si>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</si>
  <si>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</si>
  <si>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</si>
  <si>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</si>
  <si>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</si>
  <si>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</si>
  <si>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</si>
  <si>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</si>
  <si>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</si>
  <si>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</si>
  <si>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</si>
  <si>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</si>
  <si>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</si>
  <si>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</si>
  <si>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</si>
  <si>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</si>
  <si>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</si>
  <si>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</si>
  <si>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</si>
  <si>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</si>
  <si>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</si>
  <si>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</si>
  <si>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</si>
  <si>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</si>
  <si>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</si>
  <si>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</si>
  <si>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</si>
  <si>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</si>
  <si>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</si>
  <si>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</si>
  <si>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</si>
  <si>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</si>
  <si>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</si>
  <si>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</si>
  <si>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</si>
  <si>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</si>
  <si>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</si>
  <si>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</si>
  <si>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</si>
  <si>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</si>
  <si>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</si>
  <si>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</si>
  <si>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</si>
  <si>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</si>
  <si>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</si>
  <si>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</si>
  <si>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</si>
  <si>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</si>
  <si>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</si>
  <si>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</si>
  <si>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</si>
  <si>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</si>
  <si>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</si>
  <si>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</si>
  <si>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</si>
  <si>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</si>
  <si>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</si>
  <si>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</si>
  <si>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</si>
  <si>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</si>
  <si>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</si>
  <si>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</si>
  <si>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</si>
  <si>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</si>
  <si>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</si>
  <si>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</si>
  <si>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</si>
  <si>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</si>
  <si>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</si>
  <si>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</si>
  <si>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</si>
  <si>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</si>
  <si>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</si>
  <si>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</si>
  <si>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</si>
  <si>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</si>
  <si>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</si>
  <si>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</si>
  <si>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</si>
  <si>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</si>
  <si>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</si>
  <si>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</si>
  <si>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</si>
  <si>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</si>
  <si>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</si>
  <si>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</si>
  <si>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</si>
  <si>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</si>
  <si>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</si>
  <si>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</si>
  <si>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</si>
  <si>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</si>
  <si>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</si>
  <si>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</si>
  <si>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</si>
  <si>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</si>
  <si>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</si>
  <si>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</si>
  <si>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</si>
  <si>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</si>
  <si>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</si>
  <si>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</si>
  <si>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</si>
  <si>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</si>
  <si>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</si>
  <si>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</si>
  <si>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</si>
  <si>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</si>
  <si>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</si>
  <si>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</si>
  <si>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</si>
  <si>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</si>
  <si>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</si>
  <si>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</si>
  <si>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</si>
  <si>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</si>
  <si>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</si>
  <si>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</si>
  <si>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</si>
  <si>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</si>
  <si>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</si>
  <si>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</si>
  <si>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</si>
  <si>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</si>
  <si>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</si>
  <si>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</si>
  <si>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</si>
  <si>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</si>
  <si>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</si>
  <si>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</si>
  <si>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</si>
  <si>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</si>
  <si>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</si>
  <si>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</si>
  <si>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</si>
  <si>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</si>
  <si>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</si>
  <si>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</si>
  <si>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</si>
  <si>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</si>
  <si>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</si>
  <si>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</si>
  <si>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</si>
  <si>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</si>
  <si>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</si>
  <si>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</si>
  <si>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</si>
  <si>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</si>
  <si>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</si>
  <si>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</si>
  <si>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</si>
  <si>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</si>
  <si>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</si>
  <si>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</si>
  <si>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</si>
  <si>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</si>
  <si>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</si>
  <si>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</si>
  <si>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</si>
  <si>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</si>
  <si>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</si>
  <si>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</si>
  <si>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</si>
  <si>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</si>
  <si>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</si>
  <si>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</si>
  <si>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</si>
  <si>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</si>
  <si>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</si>
  <si>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</si>
  <si>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</si>
  <si>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</si>
  <si>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</si>
  <si>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</si>
  <si>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</si>
  <si>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</si>
  <si>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</si>
  <si>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</si>
  <si>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</si>
  <si>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</si>
  <si>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</si>
  <si>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</si>
  <si>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</si>
  <si>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</si>
  <si>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</si>
  <si>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</si>
  <si>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</si>
  <si>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</si>
  <si>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</si>
  <si>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</si>
  <si>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</si>
  <si>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</si>
  <si>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</si>
  <si>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</si>
  <si>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</si>
  <si>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</si>
  <si>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</si>
  <si>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</si>
  <si>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</si>
  <si>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</si>
  <si>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</si>
  <si>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</si>
  <si>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</si>
  <si>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</si>
  <si>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</si>
  <si>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</si>
  <si>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</si>
  <si>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</si>
  <si>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</si>
  <si>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</si>
  <si>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</si>
  <si>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</si>
  <si>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</si>
  <si>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</si>
  <si>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</si>
  <si>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</si>
  <si>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</si>
  <si>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</si>
  <si>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</si>
  <si>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</si>
  <si>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</si>
  <si>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</si>
  <si>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</si>
  <si>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</si>
  <si>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</si>
  <si>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</si>
  <si>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</si>
  <si>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</si>
  <si>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</si>
  <si>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</si>
  <si>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</si>
  <si>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</si>
  <si>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</si>
  <si>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</si>
  <si>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</si>
  <si>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</si>
  <si>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</si>
  <si>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</si>
  <si>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</si>
  <si>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</si>
  <si>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</si>
  <si>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</si>
  <si>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</si>
  <si>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</si>
  <si>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</si>
  <si>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</si>
  <si>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</si>
  <si>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</si>
  <si>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</si>
  <si>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</si>
  <si>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</si>
  <si>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</si>
  <si>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</si>
  <si>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</si>
  <si>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</si>
  <si>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</si>
  <si>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</si>
  <si>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</si>
  <si>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</si>
  <si>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</si>
  <si>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</si>
  <si>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</si>
  <si>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</si>
  <si>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</si>
  <si>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</si>
  <si>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</si>
  <si>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</si>
  <si>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</si>
  <si>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</si>
  <si>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</si>
  <si>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</si>
  <si>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</si>
  <si>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</si>
  <si>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</si>
  <si>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</si>
  <si>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</si>
  <si>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</si>
  <si>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</si>
  <si>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</si>
  <si>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</si>
  <si>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</si>
  <si>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</si>
  <si>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</si>
  <si>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</si>
  <si>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</si>
  <si>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</si>
  <si>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</si>
  <si>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</si>
  <si>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</si>
  <si>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</si>
  <si>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</si>
  <si>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</si>
  <si>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</si>
  <si>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</si>
  <si>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</si>
  <si>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</si>
  <si>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</si>
  <si>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</si>
  <si>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</si>
  <si>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</si>
  <si>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</si>
  <si>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</si>
  <si>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</si>
  <si>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</si>
  <si>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</si>
  <si>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</si>
  <si>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</si>
  <si>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</si>
  <si>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</si>
  <si>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</si>
  <si>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</si>
  <si>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</si>
  <si>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</si>
  <si>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</si>
  <si>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</si>
  <si>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</si>
  <si>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</si>
  <si>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</si>
  <si>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</si>
  <si>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</si>
  <si>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</si>
  <si>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</si>
  <si>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</si>
  <si>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</si>
  <si>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</si>
  <si>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</si>
  <si>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</si>
  <si>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</si>
  <si>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</si>
  <si>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</si>
  <si>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</si>
  <si>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</si>
  <si>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</si>
  <si>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</si>
  <si>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</si>
  <si>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</si>
  <si>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</si>
  <si>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</si>
  <si>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</si>
  <si>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</si>
  <si>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</si>
  <si>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</si>
  <si>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</si>
  <si>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</si>
  <si>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</si>
  <si>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</si>
  <si>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</si>
  <si>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</si>
  <si>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</si>
  <si>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</si>
  <si>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</si>
  <si>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</si>
  <si>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</si>
  <si>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</si>
  <si>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</si>
  <si>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</si>
  <si>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</si>
  <si>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</si>
  <si>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</si>
  <si>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</si>
  <si>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</si>
  <si>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</si>
  <si>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</si>
  <si>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</si>
  <si>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</si>
  <si>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</si>
  <si>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</si>
  <si>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</si>
  <si>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</si>
  <si>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</si>
  <si>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</si>
  <si>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</si>
  <si>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</si>
  <si>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</si>
  <si>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</si>
  <si>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</si>
  <si>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</si>
  <si>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</si>
  <si>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</si>
  <si>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</si>
  <si>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</si>
  <si>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</si>
  <si>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</si>
  <si>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</si>
  <si>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</si>
  <si>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</si>
  <si>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</si>
  <si>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</si>
  <si>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</si>
  <si>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</si>
  <si>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</si>
  <si>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</si>
  <si>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</si>
  <si>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</si>
  <si>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</si>
  <si>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</si>
  <si>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</si>
  <si>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</si>
  <si>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</si>
  <si>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</si>
  <si>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</si>
  <si>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</si>
  <si>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</si>
  <si>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</si>
  <si>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</si>
  <si>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</si>
  <si>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</si>
  <si>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</si>
  <si>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</si>
  <si>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</si>
  <si>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</si>
  <si>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</si>
  <si>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</si>
  <si>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</si>
  <si>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</si>
  <si>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</si>
  <si>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</si>
  <si>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</si>
  <si>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</si>
  <si>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</si>
  <si>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</si>
  <si>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</si>
  <si>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</si>
  <si>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</si>
  <si>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</si>
  <si>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</si>
  <si>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</si>
  <si>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</si>
  <si>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</si>
  <si>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</si>
  <si>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</si>
  <si>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</si>
  <si>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</si>
  <si>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</si>
  <si>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</si>
  <si>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</si>
  <si>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</si>
  <si>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</si>
  <si>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</si>
  <si>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</si>
  <si>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</si>
  <si>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</si>
  <si>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</si>
  <si>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</si>
  <si>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</si>
  <si>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</si>
  <si>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</si>
  <si>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</si>
  <si>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</si>
  <si>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</si>
  <si>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</si>
  <si>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</si>
  <si>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</si>
  <si>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</si>
  <si>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</si>
  <si>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</si>
  <si>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</si>
  <si>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</si>
  <si>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</si>
  <si>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</si>
  <si>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</si>
  <si>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</si>
  <si>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</si>
  <si>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</si>
  <si>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</si>
  <si>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</si>
  <si>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</si>
  <si>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</si>
  <si>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</si>
  <si>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</si>
  <si>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</si>
  <si>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</si>
  <si>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</si>
  <si>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</si>
  <si>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</si>
  <si>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</si>
  <si>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</si>
  <si>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</si>
  <si>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</si>
  <si>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</si>
  <si>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</si>
  <si>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</si>
  <si>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</si>
  <si>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</si>
  <si>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</si>
  <si>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</si>
  <si>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</si>
  <si>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</si>
  <si>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</si>
  <si>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</si>
  <si>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</si>
  <si>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</si>
  <si>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</si>
  <si>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</si>
  <si>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</si>
  <si>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</si>
  <si>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</si>
  <si>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</si>
  <si>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</si>
  <si>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</si>
  <si>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</si>
  <si>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</si>
  <si>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</si>
  <si>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</si>
  <si>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</si>
  <si>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</si>
  <si>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</si>
  <si>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</si>
  <si>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</si>
  <si>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</si>
  <si>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</si>
  <si>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</si>
  <si>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</si>
  <si>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</si>
  <si>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</si>
  <si>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</si>
  <si>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</si>
  <si>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</si>
  <si>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</si>
  <si>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</si>
  <si>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</si>
  <si>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</si>
  <si>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</si>
  <si>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</si>
  <si>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</si>
  <si>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</si>
  <si>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</si>
  <si>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</si>
  <si>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</si>
  <si>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</si>
  <si>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</si>
  <si>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</si>
  <si>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</si>
  <si>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</si>
  <si>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</si>
  <si>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</si>
  <si>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</si>
  <si>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</si>
  <si>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</si>
  <si>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</si>
  <si>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</si>
  <si>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</si>
  <si>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</si>
  <si>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</si>
  <si>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</si>
  <si>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</si>
  <si>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</si>
  <si>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</si>
  <si>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</si>
  <si>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</si>
  <si>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</si>
  <si>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</si>
  <si>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</si>
  <si>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</si>
  <si>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</si>
  <si>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</si>
  <si>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</si>
  <si>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</si>
  <si>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</si>
  <si>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</si>
  <si>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</si>
  <si>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</si>
  <si>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</si>
  <si>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</si>
  <si>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</si>
  <si>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</si>
  <si>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</si>
  <si>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</si>
  <si>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</si>
  <si>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</si>
  <si>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</si>
  <si>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</si>
  <si>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</si>
  <si>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</si>
  <si>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</si>
  <si>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</si>
  <si>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</si>
  <si>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</si>
  <si>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</si>
  <si>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</si>
  <si>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</si>
  <si>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</si>
  <si>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</si>
  <si>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</si>
  <si>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</si>
  <si>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</si>
  <si>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</si>
  <si>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</si>
  <si>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</si>
  <si>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</si>
  <si>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</si>
  <si>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</si>
  <si>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</si>
  <si>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</si>
  <si>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</si>
  <si>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</si>
  <si>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</si>
  <si>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</si>
  <si>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</si>
  <si>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</si>
  <si>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</si>
  <si>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</si>
  <si>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</si>
  <si>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</si>
  <si>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</si>
  <si>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</si>
  <si>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</si>
  <si>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</si>
  <si>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</si>
  <si>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</si>
  <si>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</si>
  <si>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</si>
  <si>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</si>
  <si>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</si>
  <si>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</si>
  <si>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</si>
  <si>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</si>
  <si>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</si>
  <si>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</si>
  <si>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</si>
  <si>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</si>
  <si>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</si>
  <si>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</si>
  <si>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</si>
  <si>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</si>
  <si>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</si>
  <si>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</si>
  <si>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</si>
  <si>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</si>
  <si>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</si>
  <si>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</si>
  <si>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</si>
  <si>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</si>
  <si>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</si>
  <si>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</si>
  <si>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</si>
  <si>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</si>
  <si>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</si>
  <si>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</si>
  <si>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</si>
  <si>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</si>
  <si>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</si>
  <si>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</si>
  <si>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</si>
  <si>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</si>
  <si>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</si>
  <si>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</si>
  <si>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</si>
  <si>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</si>
  <si>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</si>
  <si>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</si>
  <si>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</si>
  <si>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</si>
  <si>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</si>
  <si>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</si>
  <si>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</si>
  <si>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</si>
  <si>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</si>
  <si>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</si>
  <si>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</si>
  <si>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</si>
  <si>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</si>
  <si>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</si>
  <si>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</si>
  <si>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</si>
  <si>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</si>
  <si>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</si>
  <si>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</si>
  <si>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</si>
  <si>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</si>
  <si>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</si>
  <si>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</si>
  <si>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</si>
  <si>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</si>
  <si>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</si>
  <si>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</si>
  <si>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</si>
  <si>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</si>
  <si>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</si>
  <si>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</si>
  <si>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</si>
  <si>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</si>
  <si>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</si>
  <si>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</si>
  <si>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</si>
  <si>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</si>
  <si>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</si>
  <si>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</si>
  <si>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</si>
  <si>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</si>
  <si>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</si>
  <si>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</si>
  <si>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</si>
  <si>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</si>
  <si>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</si>
  <si>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</si>
  <si>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</si>
  <si>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</si>
  <si>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</si>
  <si>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</si>
  <si>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</si>
  <si>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</si>
  <si>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</si>
  <si>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</si>
  <si>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</si>
  <si>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</si>
  <si>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</si>
  <si>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</si>
  <si>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</si>
  <si>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</si>
  <si>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</si>
  <si>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</si>
  <si>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</si>
  <si>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</si>
  <si>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</si>
  <si>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</si>
  <si>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</si>
  <si>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</si>
  <si>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</si>
  <si>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</si>
  <si>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</si>
  <si>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</si>
  <si>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</si>
  <si>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</si>
  <si>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</si>
  <si>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</si>
  <si>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</si>
  <si>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</si>
  <si>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</si>
  <si>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</si>
  <si>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</si>
  <si>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</si>
  <si>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</si>
  <si>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</si>
  <si>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</si>
  <si>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</si>
  <si>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</si>
  <si>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</si>
  <si>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</si>
  <si>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</si>
  <si>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</si>
  <si>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</si>
  <si>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</si>
  <si>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</si>
  <si>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</si>
  <si>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</si>
  <si>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</si>
  <si>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</si>
  <si>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</si>
  <si>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</si>
  <si>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</si>
  <si>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</si>
  <si>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</si>
  <si>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</si>
  <si>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</si>
  <si>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</si>
  <si>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</si>
  <si>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</si>
  <si>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</si>
  <si>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</si>
  <si>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</si>
  <si>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</si>
  <si>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</si>
  <si>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</si>
  <si>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</si>
  <si>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</si>
  <si>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</si>
  <si>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</si>
  <si>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</si>
  <si>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</si>
  <si>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</si>
  <si>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</si>
  <si>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</si>
  <si>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</si>
  <si>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</si>
  <si>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</si>
  <si>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</si>
  <si>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</si>
  <si>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</si>
  <si>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</si>
  <si>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</si>
  <si>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</si>
  <si>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</si>
  <si>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</si>
  <si>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</si>
  <si>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</si>
  <si>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</si>
  <si>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</si>
  <si>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</si>
  <si>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</si>
  <si>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</si>
  <si>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</si>
  <si>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</si>
  <si>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</si>
  <si>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</si>
  <si>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</si>
  <si>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</si>
  <si>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</si>
  <si>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</si>
  <si>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</si>
  <si>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</si>
  <si>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</si>
  <si>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</si>
  <si>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</si>
  <si>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</si>
  <si>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</si>
  <si>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</si>
  <si>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</si>
  <si>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</si>
  <si>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</si>
  <si>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</si>
  <si>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</si>
  <si>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</si>
  <si>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</si>
  <si>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</si>
  <si>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</si>
  <si>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</si>
  <si>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</si>
  <si>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</si>
  <si>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</si>
  <si>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</si>
  <si>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</si>
  <si>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</si>
  <si>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</si>
  <si>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</si>
  <si>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</si>
  <si>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</si>
  <si>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</si>
  <si>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</si>
  <si>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</si>
  <si>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</si>
  <si>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</si>
  <si>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</si>
  <si>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</si>
  <si>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</si>
  <si>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</si>
  <si>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</si>
  <si>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</si>
  <si>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</si>
  <si>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</si>
  <si>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</si>
  <si>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</si>
  <si>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</si>
  <si>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</si>
  <si>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</si>
  <si>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</si>
  <si>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</si>
  <si>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</si>
  <si>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</si>
  <si>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</si>
  <si>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</si>
  <si>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</si>
  <si>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</si>
  <si>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</si>
  <si>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</si>
  <si>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</si>
  <si>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</si>
  <si>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</si>
  <si>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</si>
  <si>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</si>
  <si>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</si>
  <si>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</si>
  <si>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</si>
  <si>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</si>
  <si>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</si>
  <si>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</si>
  <si>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</si>
  <si>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</si>
  <si>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</si>
  <si>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</si>
  <si>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</si>
  <si>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</si>
  <si>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</si>
  <si>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</si>
  <si>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</si>
  <si>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</si>
  <si>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</si>
  <si>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</si>
  <si>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</si>
  <si>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</si>
  <si>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</si>
  <si>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</si>
  <si>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</si>
  <si>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</si>
  <si>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</si>
  <si>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</si>
  <si>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</si>
  <si>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</si>
  <si>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</si>
  <si>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</si>
  <si>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</si>
  <si>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</si>
  <si>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</si>
  <si>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</si>
  <si>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</si>
  <si>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</si>
  <si>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</si>
  <si>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</si>
  <si>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</si>
  <si>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</si>
  <si>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</si>
  <si>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</si>
  <si>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</si>
  <si>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</si>
  <si>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</si>
  <si>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</si>
  <si>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</si>
  <si>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</si>
  <si>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</si>
  <si>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</si>
  <si>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</si>
  <si>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</si>
  <si>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</si>
  <si>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</si>
  <si>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</si>
  <si>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</si>
  <si>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</si>
  <si>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</si>
  <si>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</si>
  <si>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</si>
  <si>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</si>
  <si>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</si>
  <si>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</si>
  <si>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</si>
  <si>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</si>
  <si>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</si>
  <si>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</si>
  <si>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</si>
  <si>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</si>
  <si>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</si>
  <si>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</si>
  <si>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</si>
  <si>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</si>
  <si>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</si>
  <si>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</si>
  <si>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</si>
  <si>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</si>
  <si>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</si>
  <si>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</si>
  <si>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</si>
  <si>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</si>
  <si>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</si>
  <si>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</si>
  <si>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</si>
  <si>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</si>
  <si>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</si>
  <si>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</si>
  <si>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</si>
  <si>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</si>
  <si>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</si>
  <si>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</si>
  <si>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</si>
  <si>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</si>
  <si>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</si>
  <si>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</si>
  <si>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</si>
  <si>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</si>
  <si>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</si>
  <si>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</si>
  <si>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</si>
  <si>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</si>
  <si>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</si>
  <si>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</si>
  <si>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</si>
  <si>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</si>
  <si>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</si>
  <si>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</si>
  <si>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</si>
  <si>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</si>
  <si>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</si>
  <si>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</si>
  <si>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</si>
  <si>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</si>
  <si>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</si>
  <si>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</si>
  <si>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</si>
  <si>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</si>
  <si>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</si>
  <si>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</si>
  <si>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</si>
  <si>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</si>
  <si>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</si>
  <si>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</si>
  <si>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</si>
  <si>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</si>
  <si>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</si>
  <si>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</si>
  <si>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</si>
  <si>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</si>
  <si>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</si>
  <si>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</si>
  <si>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</si>
  <si>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</si>
  <si>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</si>
  <si>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</si>
  <si>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</si>
  <si>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</si>
  <si>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</si>
  <si>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</si>
  <si>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</si>
  <si>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</si>
  <si>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</si>
  <si>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</si>
  <si>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</si>
  <si>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</si>
  <si>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</si>
  <si>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</si>
  <si>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</si>
  <si>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</si>
  <si>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</si>
  <si>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</si>
  <si>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</si>
  <si>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</si>
  <si>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</si>
  <si>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</si>
  <si>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</si>
  <si>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</si>
  <si>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</si>
  <si>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</si>
  <si>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</si>
  <si>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</si>
  <si>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</si>
  <si>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</si>
  <si>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</si>
  <si>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</si>
  <si>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</si>
  <si>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</si>
  <si>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</si>
  <si>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</si>
  <si>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</si>
  <si>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</si>
  <si>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</si>
  <si>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</si>
  <si>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</si>
  <si>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</si>
  <si>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</si>
  <si>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</si>
  <si>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</si>
  <si>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</si>
  <si>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</si>
  <si>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</si>
  <si>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</si>
  <si>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</si>
  <si>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</si>
  <si>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</si>
  <si>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</si>
  <si>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</si>
  <si>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</si>
  <si>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</si>
  <si>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</si>
  <si>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</si>
  <si>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</si>
  <si>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</si>
  <si>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</si>
  <si>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</si>
  <si>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</si>
  <si>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</si>
  <si>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</si>
  <si>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</si>
  <si>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</si>
  <si>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</si>
  <si>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</si>
  <si>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</si>
  <si>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</si>
  <si>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</si>
  <si>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</si>
  <si>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</si>
  <si>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</si>
  <si>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</si>
  <si>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</si>
  <si>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</si>
  <si>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</si>
  <si>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</si>
  <si>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</si>
  <si>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</si>
  <si>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</si>
  <si>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</si>
  <si>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</si>
  <si>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</si>
  <si>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</si>
  <si>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</si>
  <si>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</si>
  <si>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</si>
  <si>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</si>
  <si>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</si>
  <si>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</si>
  <si>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</si>
  <si>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</si>
  <si>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</si>
  <si>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</si>
  <si>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</si>
  <si>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</si>
  <si>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</si>
  <si>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</si>
  <si>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</si>
  <si>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</si>
  <si>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</si>
  <si>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</si>
  <si>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</si>
  <si>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</si>
  <si>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</si>
  <si>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</si>
  <si>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</si>
  <si>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</si>
  <si>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</si>
  <si>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</si>
  <si>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</si>
  <si>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</si>
  <si>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</si>
  <si>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</si>
  <si>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</si>
  <si>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</si>
  <si>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</si>
  <si>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</si>
  <si>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</si>
  <si>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</si>
  <si>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</si>
  <si>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</si>
  <si>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</si>
  <si>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</si>
  <si>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</si>
  <si>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</si>
  <si>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</si>
  <si>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</si>
  <si>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</si>
  <si>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</si>
  <si>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</si>
  <si>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</si>
  <si>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</si>
  <si>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</si>
  <si>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</si>
  <si>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</si>
  <si>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</si>
  <si>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</si>
  <si>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</si>
  <si>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</si>
  <si>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</si>
  <si>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</si>
  <si>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</si>
  <si>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</si>
  <si>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</si>
  <si>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</si>
  <si>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</si>
  <si>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</si>
  <si>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</si>
  <si>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</si>
  <si>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</si>
  <si>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</si>
  <si>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</si>
  <si>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</si>
  <si>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</si>
  <si>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</si>
  <si>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</si>
  <si>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</si>
  <si>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</si>
  <si>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</si>
  <si>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</si>
  <si>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</si>
  <si>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</si>
  <si>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</si>
  <si>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</si>
  <si>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</si>
  <si>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</si>
  <si>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</si>
  <si>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</si>
  <si>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</si>
  <si>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</si>
  <si>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</si>
  <si>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</si>
  <si>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</si>
  <si>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</si>
  <si>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</si>
  <si>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</si>
  <si>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</si>
  <si>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</si>
  <si>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</si>
  <si>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</si>
  <si>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</si>
  <si>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</si>
  <si>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</si>
  <si>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</si>
  <si>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</si>
  <si>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</si>
  <si>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</si>
  <si>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</si>
  <si>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</si>
  <si>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</si>
  <si>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</si>
  <si>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</si>
  <si>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</si>
  <si>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</si>
  <si>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</si>
  <si>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</si>
  <si>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</si>
  <si>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</si>
  <si>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</si>
  <si>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</si>
  <si>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</si>
  <si>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</si>
  <si>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</si>
  <si>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</si>
  <si>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</si>
  <si>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</si>
  <si>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</si>
  <si>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</si>
  <si>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</si>
  <si>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</si>
  <si>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</si>
  <si>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</si>
  <si>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</si>
  <si>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</si>
  <si>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</si>
  <si>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</si>
  <si>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</si>
  <si>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</si>
  <si>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</si>
  <si>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</si>
  <si>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</si>
  <si>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</si>
  <si>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</si>
  <si>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</si>
  <si>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</si>
  <si>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</si>
  <si>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</si>
  <si>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</si>
  <si>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</si>
  <si>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</si>
  <si>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</si>
  <si>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</si>
  <si>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</si>
  <si>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</si>
  <si>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</si>
  <si>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</si>
  <si>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</si>
  <si>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</si>
  <si>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</si>
  <si>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</si>
  <si>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</si>
  <si>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</si>
  <si>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</si>
  <si>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</si>
  <si>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</si>
  <si>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</si>
  <si>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</si>
  <si>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</si>
  <si>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</si>
  <si>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</si>
  <si>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</si>
  <si>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</si>
  <si>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</si>
  <si>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</si>
  <si>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</si>
  <si>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</si>
  <si>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</si>
  <si>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</si>
  <si>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</si>
  <si>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</si>
  <si>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</si>
  <si>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</si>
  <si>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</si>
  <si>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</si>
  <si>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</si>
  <si>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</si>
  <si>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</si>
  <si>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</si>
  <si>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</si>
  <si>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</si>
  <si>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</si>
  <si>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</si>
  <si>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</si>
  <si>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</si>
  <si>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</si>
  <si>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</si>
  <si>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</si>
  <si>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</si>
  <si>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</si>
  <si>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</si>
  <si>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</si>
  <si>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</si>
  <si>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</si>
  <si>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</si>
  <si>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</si>
  <si>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</si>
  <si>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</si>
  <si>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</si>
  <si>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</si>
  <si>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</si>
  <si>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</si>
  <si>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</si>
  <si>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</si>
  <si>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</si>
  <si>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</si>
  <si>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</si>
  <si>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</si>
  <si>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</si>
  <si>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</si>
  <si>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</si>
  <si>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</si>
  <si>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</si>
  <si>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</si>
  <si>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</si>
  <si>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</si>
  <si>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</si>
  <si>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</si>
  <si>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</si>
  <si>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</si>
  <si>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</si>
  <si>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</si>
  <si>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</si>
  <si>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</si>
  <si>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</si>
  <si>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</si>
  <si>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</si>
  <si>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</si>
  <si>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</si>
  <si>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</si>
  <si>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</si>
  <si>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</si>
  <si>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</si>
  <si>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</si>
  <si>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</si>
  <si>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</si>
  <si>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</si>
  <si>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</si>
  <si>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</si>
  <si>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</si>
  <si>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</si>
  <si>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</si>
  <si>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</si>
  <si>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</si>
  <si>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</si>
  <si>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</si>
  <si>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</si>
  <si>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</si>
  <si>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</si>
  <si>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</si>
  <si>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</si>
  <si>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</si>
  <si>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</si>
  <si>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</si>
  <si>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</si>
  <si>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</si>
  <si>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</si>
  <si>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</si>
  <si>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</si>
  <si>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</si>
  <si>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</si>
  <si>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</si>
  <si>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</si>
  <si>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</si>
  <si>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</si>
  <si>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</si>
  <si>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</si>
  <si>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</si>
  <si>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</si>
  <si>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</si>
  <si>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</si>
  <si>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</si>
  <si>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</si>
  <si>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</si>
  <si>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</si>
  <si>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</si>
  <si>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</si>
  <si>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</si>
  <si>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</si>
  <si>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</si>
  <si>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</si>
  <si>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</si>
  <si>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</si>
  <si>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</si>
  <si>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</si>
  <si>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</si>
  <si>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</si>
  <si>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</si>
  <si>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</si>
  <si>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</si>
  <si>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</si>
  <si>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</si>
  <si>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</si>
  <si>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</si>
  <si>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</si>
  <si>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</si>
  <si>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</si>
  <si>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</si>
  <si>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</si>
  <si>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</si>
  <si>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</si>
  <si>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</si>
  <si>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</si>
  <si>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</si>
  <si>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</si>
  <si>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</si>
  <si>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</si>
  <si>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</si>
  <si>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</si>
  <si>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</si>
  <si>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</si>
  <si>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</si>
  <si>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</si>
  <si>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</si>
  <si>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</si>
  <si>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</si>
  <si>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</si>
  <si>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</si>
  <si>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</si>
  <si>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</si>
  <si>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</si>
  <si>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</si>
  <si>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</si>
  <si>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</si>
  <si>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</si>
  <si>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</si>
  <si>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</si>
  <si>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</si>
  <si>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</si>
  <si>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</si>
  <si>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</si>
  <si>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</si>
  <si>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</si>
  <si>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</si>
  <si>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</si>
  <si>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</si>
  <si>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</si>
  <si>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</si>
  <si>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</si>
  <si>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</si>
  <si>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</si>
  <si>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</si>
  <si>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</si>
  <si>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</si>
  <si>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</si>
  <si>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</si>
  <si>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</si>
  <si>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</si>
  <si>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</si>
  <si>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</si>
  <si>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</si>
  <si>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</si>
  <si>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</si>
  <si>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</si>
  <si>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</si>
  <si>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</si>
  <si>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</si>
  <si>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</si>
  <si>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</si>
  <si>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</si>
  <si>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</si>
  <si>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</si>
  <si>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</si>
  <si>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</si>
  <si>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</si>
  <si>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</si>
  <si>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</si>
  <si>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</si>
  <si>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</si>
  <si>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</si>
  <si>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</si>
  <si>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</si>
  <si>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</si>
  <si>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</si>
  <si>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</si>
  <si>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</si>
  <si>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</si>
  <si>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</si>
  <si>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</si>
  <si>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</si>
  <si>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</si>
  <si>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</si>
  <si>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</si>
  <si>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</si>
  <si>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</si>
  <si>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</si>
  <si>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</si>
  <si>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</si>
  <si>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</si>
  <si>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</si>
  <si>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</si>
  <si>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</si>
  <si>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</si>
  <si>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</si>
  <si>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</si>
  <si>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</si>
  <si>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</si>
  <si>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</si>
  <si>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</si>
  <si>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</si>
  <si>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</si>
  <si>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</si>
  <si>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</si>
  <si>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</si>
  <si>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</si>
  <si>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</si>
  <si>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</si>
  <si>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</si>
  <si>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</si>
  <si>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</si>
  <si>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</si>
  <si>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</si>
  <si>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</si>
  <si>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</si>
  <si>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</si>
  <si>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</si>
  <si>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</si>
  <si>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</si>
  <si>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</si>
  <si>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</si>
  <si>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</si>
  <si>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</si>
  <si>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</si>
  <si>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</si>
  <si>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</si>
  <si>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</si>
  <si>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</si>
  <si>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</si>
  <si>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</si>
  <si>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</si>
  <si>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</si>
  <si>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</si>
  <si>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</si>
  <si>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</si>
  <si>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</si>
  <si>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</si>
  <si>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</si>
  <si>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</si>
  <si>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</si>
  <si>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</si>
  <si>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</si>
  <si>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</si>
  <si>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</si>
  <si>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</si>
  <si>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</si>
  <si>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</si>
  <si>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</si>
  <si>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</si>
  <si>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</si>
  <si>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</si>
  <si>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</si>
  <si>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</si>
  <si>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</si>
  <si>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</si>
  <si>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</si>
  <si>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</si>
  <si>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</si>
  <si>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</si>
  <si>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</si>
  <si>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</si>
  <si>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</si>
  <si>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</si>
  <si>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</si>
  <si>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</si>
  <si>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</si>
  <si>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</si>
  <si>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</si>
  <si>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</si>
  <si>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</si>
  <si>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</si>
  <si>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</si>
  <si>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</si>
  <si>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</si>
  <si>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</si>
  <si>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</si>
  <si>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</si>
  <si>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</si>
  <si>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</si>
  <si>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</si>
  <si>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</si>
  <si>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</si>
  <si>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</si>
  <si>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</si>
  <si>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</si>
  <si>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</si>
  <si>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</si>
  <si>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</si>
  <si>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</si>
  <si>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</si>
  <si>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</si>
  <si>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</si>
  <si>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</si>
  <si>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</si>
  <si>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</si>
  <si>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</si>
  <si>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</si>
  <si>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</si>
  <si>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</si>
  <si>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</si>
  <si>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</si>
  <si>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</si>
  <si>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</si>
  <si>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</si>
  <si>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</si>
  <si>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</si>
  <si>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</si>
  <si>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</si>
  <si>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</si>
  <si>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</si>
  <si>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</si>
  <si>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</si>
  <si>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</si>
  <si>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</si>
  <si>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</si>
  <si>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</si>
  <si>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</si>
  <si>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</si>
  <si>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</si>
  <si>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</si>
  <si>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</si>
  <si>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</si>
  <si>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</si>
  <si>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</si>
  <si>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</si>
  <si>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</si>
  <si>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</si>
  <si>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</si>
  <si>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</si>
  <si>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</si>
  <si>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</si>
  <si>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</si>
  <si>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</si>
  <si>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</si>
  <si>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</si>
  <si>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</si>
  <si>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</si>
  <si>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</si>
  <si>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</si>
  <si>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</si>
  <si>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</si>
  <si>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</si>
  <si>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</si>
  <si>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</si>
  <si>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</si>
  <si>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</si>
  <si>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</si>
  <si>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</si>
  <si>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</si>
  <si>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</si>
  <si>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</si>
  <si>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</si>
  <si>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</si>
  <si>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</si>
  <si>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</si>
  <si>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</si>
  <si>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</si>
  <si>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</si>
  <si>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</si>
  <si>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</si>
  <si>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</si>
  <si>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</si>
  <si>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</si>
  <si>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</si>
  <si>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</si>
  <si>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</si>
  <si>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</si>
  <si>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</si>
  <si>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</si>
  <si>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</si>
  <si>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</si>
  <si>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</si>
  <si>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</si>
  <si>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</si>
  <si>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</si>
  <si>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</si>
  <si>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</si>
  <si>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</si>
  <si>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</si>
  <si>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</si>
  <si>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</si>
  <si>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</si>
  <si>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</si>
  <si>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</si>
  <si>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</si>
  <si>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</si>
  <si>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</si>
  <si>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</si>
  <si>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</si>
  <si>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</si>
  <si>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</si>
  <si>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</si>
  <si>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</si>
  <si>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</si>
  <si>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</si>
  <si>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</si>
  <si>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</si>
  <si>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</si>
  <si>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</si>
  <si>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</si>
  <si>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</si>
  <si>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</si>
  <si>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</si>
  <si>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</si>
  <si>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</si>
  <si>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</si>
  <si>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</si>
  <si>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</si>
  <si>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</si>
  <si>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</si>
  <si>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</si>
  <si>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</si>
  <si>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</si>
  <si>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</si>
  <si>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</si>
  <si>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</si>
  <si>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</si>
  <si>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</si>
  <si>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</si>
  <si>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</si>
  <si>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</si>
  <si>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</si>
  <si>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</si>
  <si>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</si>
  <si>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</si>
  <si>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</si>
  <si>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</si>
  <si>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</si>
  <si>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</si>
  <si>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</si>
  <si>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</si>
  <si>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</si>
  <si>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</si>
  <si>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</si>
  <si>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</si>
  <si>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</si>
  <si>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</si>
  <si>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</si>
  <si>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</si>
  <si>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</si>
  <si>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</si>
  <si>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</si>
  <si>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</si>
  <si>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</si>
  <si>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</si>
  <si>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</si>
  <si>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</si>
  <si>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</si>
  <si>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</si>
  <si>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</si>
  <si>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</si>
  <si>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</si>
  <si>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</si>
  <si>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</si>
  <si>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</si>
  <si>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</si>
  <si>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</si>
  <si>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</si>
  <si>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</si>
  <si>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</si>
  <si>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</si>
  <si>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</si>
  <si>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</si>
  <si>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</si>
  <si>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</si>
  <si>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</si>
  <si>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</si>
  <si>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</si>
  <si>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</si>
  <si>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</si>
  <si>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</si>
  <si>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</si>
  <si>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</si>
  <si>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</si>
  <si>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</si>
  <si>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</si>
  <si>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</si>
  <si>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</si>
  <si>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</si>
  <si>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</si>
  <si>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</si>
  <si>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</si>
  <si>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</si>
  <si>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</si>
  <si>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</si>
  <si>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</si>
  <si>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</si>
  <si>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</si>
  <si>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</si>
  <si>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</si>
  <si>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</si>
  <si>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</si>
  <si>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</si>
  <si>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</si>
  <si>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</si>
  <si>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</si>
  <si>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</si>
  <si>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</si>
  <si>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</si>
  <si>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</si>
  <si>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</si>
  <si>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</si>
  <si>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</si>
  <si>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</si>
  <si>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</si>
  <si>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</si>
  <si>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</si>
  <si>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</si>
  <si>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</si>
  <si>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</si>
  <si>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</si>
  <si>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</si>
  <si>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</si>
  <si>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</si>
  <si>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</si>
  <si>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</si>
  <si>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</si>
  <si>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</si>
  <si>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</si>
  <si>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</si>
  <si>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</si>
  <si>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</si>
  <si>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</si>
  <si>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</si>
  <si>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</si>
  <si>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</si>
  <si>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</si>
  <si>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</si>
  <si>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</si>
  <si>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</si>
  <si>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</si>
  <si>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</si>
  <si>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</si>
  <si>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</si>
  <si>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</si>
  <si>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</si>
  <si>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</si>
  <si>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</si>
  <si>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</si>
  <si>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</si>
  <si>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</si>
  <si>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</si>
  <si>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</si>
  <si>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</si>
  <si>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</si>
  <si>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</si>
  <si>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</si>
  <si>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</si>
  <si>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</si>
  <si>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</si>
  <si>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</si>
  <si>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</si>
  <si>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</si>
  <si>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</si>
  <si>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</si>
  <si>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</si>
  <si>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</si>
  <si>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</si>
  <si>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</si>
  <si>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</si>
  <si>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</si>
  <si>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</si>
  <si>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</si>
  <si>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</si>
  <si>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</si>
  <si>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</si>
  <si>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</si>
  <si>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</si>
  <si>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</si>
  <si>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</si>
  <si>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</si>
  <si>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</si>
  <si>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</si>
  <si>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</si>
  <si>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</si>
  <si>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</si>
  <si>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</si>
  <si>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</si>
  <si>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</si>
  <si>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</si>
  <si>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</si>
  <si>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</si>
  <si>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</si>
  <si>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</si>
  <si>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</si>
  <si>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</si>
  <si>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</si>
  <si>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</si>
  <si>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</si>
  <si>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</si>
  <si>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</si>
  <si>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</si>
  <si>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</si>
  <si>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</si>
  <si>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</si>
  <si>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</si>
  <si>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</si>
  <si>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</si>
  <si>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</si>
  <si>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</si>
  <si>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</si>
  <si>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</si>
  <si>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</si>
  <si>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</si>
  <si>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</si>
  <si>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</si>
  <si>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</si>
  <si>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</si>
  <si>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</si>
  <si>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</si>
  <si>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</si>
  <si>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</si>
  <si>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</si>
  <si>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</si>
  <si>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</si>
  <si>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</si>
  <si>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</si>
  <si>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</si>
  <si>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</si>
  <si>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</si>
  <si>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</si>
  <si>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</si>
  <si>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</si>
  <si>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</si>
  <si>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</si>
  <si>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</si>
  <si>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</si>
  <si>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</si>
  <si>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</si>
  <si>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</si>
  <si>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</si>
  <si>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</si>
  <si>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</si>
  <si>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</si>
  <si>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</si>
  <si>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</si>
  <si>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</si>
  <si>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</si>
  <si>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</si>
  <si>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</si>
  <si>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</si>
  <si>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</si>
  <si>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</si>
  <si>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</si>
  <si>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</si>
  <si>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</si>
  <si>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</si>
  <si>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</si>
  <si>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</si>
  <si>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</si>
  <si>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</si>
  <si>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</si>
  <si>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</si>
  <si>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</si>
  <si>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</si>
  <si>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</si>
  <si>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</si>
  <si>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</si>
  <si>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</si>
  <si>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</si>
  <si>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</si>
  <si>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</si>
  <si>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</si>
  <si>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</si>
  <si>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</si>
  <si>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</si>
  <si>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</si>
  <si>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</si>
  <si>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</si>
  <si>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</si>
  <si>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</si>
  <si>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</si>
  <si>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</si>
  <si>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</si>
  <si>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</si>
  <si>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</si>
  <si>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</si>
  <si>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</si>
  <si>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</si>
  <si>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</si>
  <si>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</si>
  <si>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</si>
  <si>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</si>
  <si>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</si>
  <si>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</si>
  <si>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</si>
  <si>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</si>
  <si>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</si>
  <si>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</si>
  <si>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</si>
  <si>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</si>
  <si>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</si>
  <si>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</si>
  <si>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</si>
  <si>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</si>
  <si>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</si>
  <si>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</si>
  <si>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</si>
  <si>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</si>
  <si>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</si>
  <si>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</si>
  <si>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</si>
  <si>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</si>
  <si>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</si>
  <si>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</si>
  <si>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</si>
  <si>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</si>
  <si>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</si>
  <si>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</si>
  <si>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</si>
  <si>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</si>
  <si>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</si>
  <si>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</si>
  <si>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</si>
  <si>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</si>
  <si>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</si>
  <si>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</si>
  <si>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</si>
  <si>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</si>
  <si>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</si>
  <si>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</si>
  <si>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</si>
  <si>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</si>
  <si>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</si>
  <si>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</si>
  <si>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</si>
  <si>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</si>
  <si>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</si>
  <si>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</si>
  <si>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</si>
  <si>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</si>
  <si>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</si>
  <si>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</si>
  <si>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</si>
  <si>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</si>
  <si>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</si>
  <si>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</si>
  <si>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</si>
  <si>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</si>
  <si>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</si>
  <si>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</si>
  <si>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</si>
  <si>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</si>
  <si>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</si>
  <si>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</si>
  <si>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</si>
  <si>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</si>
  <si>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</si>
  <si>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</si>
  <si>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</si>
  <si>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</si>
  <si>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</si>
  <si>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</si>
  <si>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</si>
  <si>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</si>
  <si>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</si>
  <si>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</si>
  <si>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</si>
  <si>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</si>
  <si>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</si>
  <si>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</si>
  <si>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</si>
  <si>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</si>
  <si>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</si>
  <si>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</si>
  <si>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</si>
  <si>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</si>
  <si>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</si>
  <si>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</si>
  <si>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</si>
  <si>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</si>
  <si>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</si>
  <si>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</si>
  <si>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</si>
  <si>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</si>
  <si>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</si>
  <si>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</si>
  <si>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</si>
  <si>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</si>
  <si>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</si>
  <si>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</si>
  <si>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</si>
  <si>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</si>
  <si>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</si>
  <si>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</si>
  <si>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</si>
  <si>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</si>
  <si>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</si>
  <si>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</si>
  <si>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</si>
  <si>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</si>
  <si>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</si>
  <si>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</si>
  <si>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</si>
  <si>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</si>
  <si>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</si>
  <si>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</si>
  <si>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</si>
  <si>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</si>
  <si>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</si>
  <si>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</si>
  <si>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</si>
  <si>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</si>
  <si>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</si>
  <si>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</si>
  <si>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</si>
  <si>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</si>
  <si>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</si>
  <si>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</si>
  <si>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</si>
  <si>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</si>
  <si>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</si>
  <si>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</si>
  <si>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</si>
  <si>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</si>
  <si>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</si>
  <si>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</si>
  <si>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</si>
  <si>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</si>
  <si>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</si>
  <si>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</si>
  <si>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</si>
  <si>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</si>
  <si>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</si>
  <si>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</si>
  <si>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</si>
  <si>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</si>
  <si>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</si>
  <si>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</si>
  <si>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</si>
  <si>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</si>
  <si>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</si>
  <si>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</si>
  <si>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</si>
  <si>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</si>
  <si>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</si>
  <si>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</si>
  <si>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</si>
  <si>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</si>
  <si>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</si>
  <si>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</si>
  <si>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</si>
  <si>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</si>
  <si>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</si>
  <si>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</si>
  <si>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</si>
  <si>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</si>
  <si>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</si>
  <si>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</si>
  <si>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</si>
  <si>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</si>
  <si>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</si>
  <si>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</si>
  <si>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</si>
  <si>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</si>
  <si>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</si>
  <si>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</si>
  <si>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</si>
  <si>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</si>
  <si>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</si>
  <si>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</si>
  <si>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</si>
  <si>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</si>
  <si>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</si>
  <si>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</si>
  <si>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</si>
  <si>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</si>
  <si>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</si>
  <si>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</si>
  <si>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</si>
  <si>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</si>
  <si>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</si>
  <si>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</si>
  <si>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</si>
  <si>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</si>
  <si>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</si>
  <si>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</si>
  <si>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</si>
  <si>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</si>
  <si>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</si>
  <si>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</si>
  <si>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</si>
  <si>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</si>
  <si>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</si>
  <si>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</si>
  <si>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</si>
  <si>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</si>
  <si>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</si>
  <si>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</si>
  <si>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</si>
  <si>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</si>
  <si>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</si>
  <si>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</si>
  <si>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</si>
  <si>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</si>
  <si>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</si>
  <si>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</si>
  <si>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</si>
  <si>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</si>
  <si>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</si>
  <si>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</si>
  <si>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</si>
  <si>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</si>
  <si>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</si>
  <si>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</si>
  <si>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</si>
  <si>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</si>
  <si>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</si>
  <si>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</si>
  <si>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</si>
  <si>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</si>
  <si>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</si>
  <si>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</si>
  <si>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</si>
  <si>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</si>
  <si>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</si>
  <si>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</si>
  <si>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</si>
  <si>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</si>
  <si>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</si>
  <si>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</si>
  <si>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</si>
  <si>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</si>
  <si>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</si>
  <si>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</si>
  <si>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</si>
  <si>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</si>
  <si>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</si>
  <si>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</si>
  <si>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</si>
  <si>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</si>
  <si>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</si>
  <si>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</si>
  <si>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</si>
  <si>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</si>
  <si>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</si>
  <si>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</si>
  <si>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</si>
  <si>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</si>
  <si>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</si>
  <si>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</si>
  <si>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</si>
  <si>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</si>
  <si>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</si>
  <si>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</si>
  <si>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</si>
  <si>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</si>
  <si>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</si>
  <si>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</si>
  <si>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</si>
  <si>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</si>
  <si>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</si>
  <si>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</si>
  <si>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</si>
  <si>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</si>
  <si>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</si>
  <si>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</si>
  <si>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</si>
  <si>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</si>
  <si>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</si>
  <si>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</si>
  <si>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</si>
  <si>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</si>
  <si>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</si>
  <si>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</si>
  <si>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</si>
  <si>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</si>
  <si>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</si>
  <si>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</si>
  <si>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</si>
  <si>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</si>
  <si>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</si>
  <si>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</si>
  <si>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</si>
  <si>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</si>
  <si>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</si>
  <si>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</si>
  <si>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</si>
  <si>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</si>
  <si>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</si>
  <si>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</si>
  <si>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</si>
  <si>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</si>
  <si>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</si>
  <si>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</si>
  <si>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</si>
  <si>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</si>
  <si>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</si>
  <si>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</si>
  <si>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</si>
  <si>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</si>
  <si>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</si>
  <si>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</si>
  <si>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</si>
  <si>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</si>
  <si>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</si>
  <si>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</si>
  <si>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</si>
  <si>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</si>
  <si>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</si>
  <si>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</si>
  <si>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</si>
  <si>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</si>
  <si>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</si>
  <si>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</si>
  <si>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</si>
  <si>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</si>
  <si>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</si>
  <si>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</si>
  <si>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</si>
  <si>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</si>
  <si>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</si>
  <si>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</si>
  <si>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</si>
  <si>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</si>
  <si>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</si>
  <si>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</si>
  <si>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</si>
  <si>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</si>
  <si>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</si>
  <si>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</si>
  <si>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</si>
  <si>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</si>
  <si>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</si>
  <si>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</si>
  <si>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</si>
  <si>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</si>
  <si>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</si>
  <si>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</si>
  <si>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</si>
  <si>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</si>
  <si>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</si>
  <si>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</si>
  <si>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</si>
  <si>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</si>
  <si>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</si>
  <si>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</si>
  <si>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</si>
  <si>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</si>
  <si>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</si>
  <si>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</si>
  <si>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</si>
  <si>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</si>
  <si>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</si>
  <si>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</si>
  <si>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</si>
  <si>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</si>
  <si>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</si>
  <si>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</si>
  <si>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</si>
  <si>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</si>
  <si>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</si>
  <si>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</si>
  <si>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</si>
  <si>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</si>
  <si>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</si>
  <si>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</si>
  <si>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</si>
  <si>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</si>
  <si>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</si>
  <si>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</si>
  <si>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</si>
  <si>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</si>
  <si>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</si>
  <si>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</si>
  <si>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</si>
  <si>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</si>
  <si>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</si>
  <si>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</si>
  <si>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</si>
  <si>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</si>
  <si>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</si>
  <si>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</si>
  <si>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</si>
  <si>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</si>
  <si>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</si>
  <si>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</si>
  <si>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</si>
  <si>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</si>
  <si>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</si>
  <si>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</si>
  <si>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</si>
  <si>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</si>
  <si>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</si>
  <si>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</si>
  <si>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</si>
  <si>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</si>
  <si>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</si>
  <si>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</si>
  <si>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</si>
  <si>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</si>
  <si>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</si>
  <si>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</si>
  <si>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</si>
  <si>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</si>
  <si>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</si>
  <si>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</si>
  <si>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</si>
  <si>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</si>
  <si>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</si>
  <si>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</si>
  <si>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</si>
  <si>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</si>
  <si>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</si>
  <si>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</si>
  <si>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</si>
  <si>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</si>
  <si>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</si>
  <si>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</si>
  <si>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</si>
  <si>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</si>
  <si>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</si>
  <si>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</si>
  <si>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</si>
  <si>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</si>
  <si>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</si>
  <si>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</si>
  <si>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</si>
  <si>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</si>
  <si>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</si>
  <si>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</si>
  <si>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</si>
  <si>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</si>
  <si>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</si>
  <si>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</si>
  <si>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</si>
  <si>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</si>
  <si>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</si>
  <si>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</si>
  <si>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</si>
  <si>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</si>
  <si>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</si>
  <si>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</si>
  <si>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</si>
  <si>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</si>
  <si>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</si>
  <si>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</si>
  <si>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</si>
  <si>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</si>
  <si>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</si>
  <si>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</si>
  <si>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</si>
  <si>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</si>
  <si>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</si>
  <si>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</si>
  <si>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</si>
  <si>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</si>
  <si>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</si>
  <si>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</si>
  <si>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</si>
  <si>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</si>
  <si>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</si>
  <si>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</si>
  <si>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</si>
  <si>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</si>
  <si>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</si>
  <si>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</si>
  <si>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</si>
  <si>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</si>
  <si>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</si>
  <si>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</si>
  <si>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</si>
  <si>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</si>
  <si>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</si>
  <si>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</si>
  <si>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</si>
  <si>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</si>
  <si>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</si>
  <si>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</si>
  <si>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</si>
  <si>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</si>
  <si>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</si>
  <si>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</si>
  <si>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</si>
  <si>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</si>
  <si>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</si>
  <si>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</si>
  <si>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</si>
  <si>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</si>
  <si>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</si>
  <si>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</si>
  <si>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</si>
  <si>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</si>
  <si>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</si>
  <si>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</si>
  <si>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</si>
  <si>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</si>
  <si>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</si>
  <si>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</si>
  <si>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</si>
  <si>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</si>
  <si>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</si>
  <si>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</si>
  <si>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</si>
  <si>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</si>
  <si>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</si>
  <si>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</si>
  <si>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</si>
  <si>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</si>
  <si>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</si>
  <si>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</si>
  <si>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</si>
  <si>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</si>
  <si>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</si>
  <si>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</si>
  <si>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</si>
  <si>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</si>
  <si>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</si>
  <si>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</si>
  <si>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</si>
  <si>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</si>
  <si>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</si>
  <si>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</si>
  <si>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</si>
  <si>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</si>
  <si>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</si>
  <si>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</si>
  <si>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</si>
  <si>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</si>
  <si>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</si>
  <si>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</si>
  <si>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</si>
  <si>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</si>
  <si>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</si>
  <si>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</si>
  <si>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</si>
  <si>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</si>
  <si>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</si>
  <si>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</si>
  <si>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</si>
  <si>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</si>
  <si>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</si>
  <si>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</si>
  <si>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</si>
  <si>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</si>
  <si>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</si>
  <si>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</si>
  <si>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</si>
  <si>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</si>
  <si>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</si>
  <si>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</si>
  <si>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</si>
  <si>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</si>
  <si>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</si>
  <si>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</si>
  <si>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</si>
  <si>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</si>
  <si>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</si>
  <si>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</si>
  <si>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</si>
  <si>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</si>
  <si>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</si>
  <si>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</si>
  <si>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</si>
  <si>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</si>
  <si>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</si>
  <si>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</si>
  <si>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</si>
  <si>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</si>
  <si>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</si>
  <si>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</si>
  <si>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</si>
  <si>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</si>
  <si>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</si>
  <si>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</si>
  <si>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</si>
  <si>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</si>
  <si>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</si>
  <si>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</si>
  <si>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</si>
  <si>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</si>
  <si>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</si>
  <si>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</si>
  <si>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</si>
  <si>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</si>
  <si>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</si>
  <si>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</si>
  <si>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</si>
  <si>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</si>
  <si>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</si>
  <si>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</si>
  <si>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</si>
  <si>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</si>
  <si>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</si>
  <si>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</si>
  <si>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</si>
  <si>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</si>
  <si>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</si>
  <si>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</si>
  <si>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</si>
  <si>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</si>
  <si>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</si>
  <si>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</si>
  <si>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</si>
  <si>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</si>
  <si>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</si>
  <si>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</si>
  <si>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</si>
  <si>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</si>
  <si>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</si>
  <si>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</si>
  <si>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</si>
  <si>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</si>
  <si>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</si>
  <si>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</si>
  <si>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</si>
  <si>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</si>
  <si>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</si>
  <si>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</si>
  <si>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</si>
  <si>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</si>
  <si>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</si>
  <si>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</si>
  <si>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</si>
  <si>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</si>
  <si>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</si>
  <si>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</si>
  <si>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</si>
  <si>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</si>
  <si>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</si>
  <si>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</si>
  <si>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</si>
  <si>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</si>
  <si>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</si>
  <si>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</si>
  <si>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</si>
  <si>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</si>
  <si>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</si>
  <si>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</si>
  <si>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</si>
  <si>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</si>
  <si>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</si>
  <si>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</si>
  <si>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</si>
  <si>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</si>
  <si>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</si>
  <si>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</si>
  <si>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</si>
  <si>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</si>
  <si>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</si>
  <si>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</si>
  <si>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</si>
  <si>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</si>
  <si>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</si>
  <si>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</si>
  <si>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</si>
  <si>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</si>
  <si>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</si>
  <si>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</si>
  <si>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</si>
  <si>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</si>
  <si>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</si>
  <si>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</si>
  <si>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</si>
  <si>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</si>
  <si>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</si>
  <si>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</si>
  <si>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</si>
  <si>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</si>
  <si>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</si>
  <si>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</si>
  <si>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</si>
  <si>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</si>
  <si>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</si>
  <si>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</si>
  <si>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</si>
  <si>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</si>
  <si>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</si>
  <si>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</si>
  <si>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</si>
  <si>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</si>
  <si>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</si>
  <si>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</si>
  <si>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</si>
  <si>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</si>
  <si>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</si>
  <si>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</si>
  <si>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</si>
  <si>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</si>
  <si>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</si>
  <si>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</si>
  <si>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</si>
  <si>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</si>
  <si>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</si>
  <si>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</si>
  <si>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</si>
  <si>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</si>
  <si>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</si>
  <si>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</si>
  <si>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</si>
  <si>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</si>
  <si>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</si>
  <si>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</si>
  <si>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</si>
  <si>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</si>
  <si>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</si>
  <si>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</si>
  <si>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</si>
  <si>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</si>
  <si>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</si>
  <si>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</si>
  <si>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</si>
  <si>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</si>
  <si>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</si>
  <si>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</si>
  <si>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</si>
  <si>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</si>
  <si>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</si>
  <si>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</si>
  <si>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</si>
  <si>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</si>
  <si>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</si>
  <si>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</si>
  <si>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</si>
  <si>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</si>
  <si>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</si>
  <si>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</si>
  <si>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</si>
  <si>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</si>
  <si>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</si>
  <si>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</si>
  <si>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</si>
  <si>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</si>
  <si>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</si>
  <si>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</si>
  <si>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</si>
  <si>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</si>
  <si>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</si>
  <si>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</si>
  <si>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</si>
  <si>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</si>
  <si>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</si>
  <si>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</si>
  <si>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</si>
  <si>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</si>
  <si>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</si>
  <si>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</si>
  <si>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</si>
  <si>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</si>
  <si>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</si>
  <si>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</si>
  <si>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</si>
  <si>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</si>
  <si>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</si>
  <si>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</si>
  <si>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</si>
  <si>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</si>
  <si>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</si>
  <si>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</si>
  <si>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</si>
  <si>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</si>
  <si>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</si>
  <si>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</si>
  <si>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</si>
  <si>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</si>
  <si>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</si>
  <si>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</si>
  <si>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</si>
  <si>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</si>
  <si>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</si>
  <si>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</si>
  <si>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</si>
  <si>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</si>
  <si>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</si>
  <si>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</si>
  <si>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</si>
  <si>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</si>
  <si>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</si>
  <si>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</si>
  <si>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</si>
  <si>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</si>
  <si>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</si>
  <si>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</si>
  <si>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</si>
  <si>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</si>
  <si>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</si>
  <si>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</si>
  <si>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</si>
  <si>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</si>
  <si>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</si>
  <si>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</si>
  <si>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</si>
  <si>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</si>
  <si>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</si>
  <si>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</si>
  <si>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</si>
  <si>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</si>
  <si>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</si>
  <si>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</si>
  <si>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</si>
  <si>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</si>
  <si>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</si>
  <si>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</si>
  <si>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</si>
  <si>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</si>
  <si>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</si>
  <si>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</si>
  <si>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</si>
  <si>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</si>
  <si>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</si>
  <si>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</si>
  <si>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</si>
  <si>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</si>
  <si>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</si>
  <si>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</si>
  <si>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</si>
  <si>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</si>
  <si>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</si>
  <si>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</si>
  <si>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</si>
  <si>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</si>
  <si>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</si>
  <si>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</si>
  <si>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</si>
  <si>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</si>
  <si>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</si>
  <si>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</si>
  <si>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</si>
  <si>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</si>
  <si>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</si>
  <si>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</si>
  <si>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</si>
  <si>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</si>
  <si>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</si>
  <si>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</si>
  <si>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</si>
  <si>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</si>
  <si>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</si>
  <si>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</si>
  <si>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</si>
  <si>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</si>
  <si>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</si>
  <si>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</si>
  <si>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</si>
  <si>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</si>
  <si>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</si>
  <si>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</si>
  <si>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</si>
  <si>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</si>
  <si>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</si>
  <si>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</si>
  <si>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</si>
  <si>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</si>
  <si>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</si>
  <si>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</si>
  <si>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</si>
  <si>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</si>
  <si>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</si>
  <si>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</si>
  <si>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</si>
  <si>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</si>
  <si>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</si>
  <si>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</si>
  <si>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</si>
  <si>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</si>
  <si>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</si>
  <si>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</si>
  <si>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</si>
  <si>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</si>
  <si>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</si>
  <si>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</si>
  <si>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</si>
  <si>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</si>
  <si>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</si>
  <si>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</si>
  <si>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</si>
  <si>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</si>
  <si>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</si>
  <si>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</si>
  <si>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</si>
  <si>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</si>
  <si>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</si>
  <si>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</si>
  <si>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</si>
  <si>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</si>
  <si>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</si>
  <si>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</si>
  <si>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</si>
  <si>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</si>
  <si>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</si>
  <si>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</si>
  <si>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</si>
  <si>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</si>
  <si>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</si>
  <si>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</si>
  <si>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</si>
  <si>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</si>
  <si>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</si>
  <si>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</si>
  <si>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</si>
  <si>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</si>
  <si>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</si>
  <si>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</si>
  <si>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</si>
  <si>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</si>
  <si>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</si>
  <si>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</si>
  <si>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</si>
  <si>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</si>
  <si>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</si>
  <si>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</si>
  <si>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</si>
  <si>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</si>
  <si>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</si>
  <si>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</si>
  <si>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</si>
  <si>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</si>
  <si>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</si>
  <si>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</si>
  <si>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</si>
  <si>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</si>
  <si>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</si>
  <si>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</si>
  <si>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</si>
  <si>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</si>
  <si>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</si>
  <si>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</si>
  <si>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</si>
  <si>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</si>
  <si>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</si>
  <si>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</si>
  <si>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</si>
  <si>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</si>
  <si>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</si>
  <si>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</si>
  <si>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</si>
  <si>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</si>
  <si>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</si>
  <si>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</si>
  <si>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</si>
  <si>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</si>
  <si>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</si>
  <si>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</si>
  <si>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</si>
  <si>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</si>
  <si>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</si>
  <si>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</si>
  <si>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</si>
  <si>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</si>
  <si>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</si>
  <si>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</si>
  <si>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</si>
  <si>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</si>
  <si>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</si>
  <si>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</si>
  <si>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</si>
  <si>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</si>
  <si>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</si>
  <si>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</si>
  <si>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</si>
  <si>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</si>
  <si>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</si>
  <si>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</si>
  <si>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</si>
  <si>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</si>
  <si>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</si>
  <si>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</si>
  <si>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</si>
  <si>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</si>
  <si>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</si>
  <si>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</si>
  <si>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</si>
  <si>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</si>
  <si>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</si>
  <si>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</si>
  <si>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</si>
  <si>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</si>
  <si>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</si>
  <si>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</si>
  <si>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</si>
  <si>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</si>
  <si>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</si>
  <si>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</si>
  <si>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</si>
  <si>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</si>
  <si>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</si>
  <si>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</si>
  <si>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</si>
  <si>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</si>
  <si>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</si>
  <si>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</si>
  <si>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</si>
  <si>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</si>
  <si>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</si>
  <si>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</si>
  <si>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</si>
  <si>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</si>
  <si>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</si>
  <si>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</si>
  <si>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</si>
  <si>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</si>
  <si>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</si>
  <si>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</si>
  <si>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</si>
  <si>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</si>
  <si>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</si>
  <si>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</si>
  <si>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</si>
  <si>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</si>
  <si>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</si>
  <si>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</si>
  <si>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</si>
  <si>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</si>
  <si>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</si>
  <si>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</si>
  <si>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</si>
  <si>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</si>
  <si>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</si>
  <si>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</si>
  <si>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</si>
  <si>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</si>
  <si>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</si>
  <si>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</si>
  <si>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</si>
  <si>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</si>
  <si>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</si>
  <si>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</si>
  <si>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</si>
  <si>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</si>
  <si>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</si>
  <si>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</si>
  <si>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</si>
  <si>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</si>
  <si>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</si>
  <si>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</si>
  <si>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</si>
  <si>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</si>
  <si>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</si>
  <si>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</si>
  <si>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</si>
  <si>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</si>
  <si>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</si>
  <si>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</si>
  <si>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</si>
  <si>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</si>
  <si>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</si>
  <si>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</si>
  <si>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</si>
  <si>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</si>
  <si>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</si>
  <si>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</si>
  <si>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</si>
  <si>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</si>
  <si>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</si>
  <si>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</si>
  <si>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</si>
  <si>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</si>
  <si>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</si>
  <si>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</si>
  <si>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</si>
  <si>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</si>
  <si>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</si>
  <si>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</si>
  <si>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</si>
  <si>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</si>
  <si>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</si>
  <si>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</si>
  <si>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</si>
  <si>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</si>
  <si>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</si>
  <si>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</si>
  <si>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</si>
  <si>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</si>
  <si>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</si>
  <si>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</si>
  <si>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</si>
  <si>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</si>
  <si>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</si>
  <si>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</si>
  <si>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</si>
  <si>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</si>
  <si>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</si>
  <si>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</si>
  <si>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</si>
  <si>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</si>
  <si>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</si>
  <si>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</si>
  <si>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</si>
  <si>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</si>
  <si>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</si>
  <si>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</si>
  <si>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</si>
  <si>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</si>
  <si>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</si>
  <si>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</si>
  <si>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</si>
  <si>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</si>
  <si>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</si>
  <si>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</si>
  <si>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</si>
  <si>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</si>
  <si>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</si>
  <si>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</si>
  <si>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</si>
  <si>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</si>
  <si>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</si>
  <si>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</si>
  <si>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</si>
  <si>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</si>
  <si>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</si>
  <si>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</si>
  <si>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</si>
  <si>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</si>
  <si>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</si>
  <si>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</si>
  <si>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</si>
  <si>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</si>
  <si>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</si>
  <si>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</si>
  <si>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</si>
  <si>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</si>
  <si>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</si>
  <si>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</si>
  <si>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</si>
  <si>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</si>
  <si>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</si>
  <si>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</si>
  <si>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</si>
  <si>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</si>
  <si>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</si>
  <si>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</si>
  <si>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</si>
  <si>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</si>
  <si>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</si>
  <si>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</si>
  <si>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</si>
  <si>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</si>
  <si>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</si>
  <si>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</si>
  <si>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</si>
  <si>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</si>
  <si>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</si>
  <si>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</si>
  <si>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</si>
  <si>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</si>
  <si>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</si>
  <si>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</si>
  <si>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</si>
  <si>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</si>
  <si>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</si>
  <si>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</si>
  <si>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</si>
  <si>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</si>
  <si>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</si>
  <si>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</si>
  <si>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</si>
  <si>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</si>
  <si>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</si>
  <si>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</si>
  <si>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</si>
  <si>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</si>
  <si>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</si>
  <si>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</si>
  <si>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</si>
  <si>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</si>
  <si>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</si>
  <si>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</si>
  <si>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</si>
  <si>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</si>
  <si>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</si>
  <si>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</si>
  <si>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</si>
  <si>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</si>
  <si>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</si>
  <si>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</si>
  <si>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</si>
  <si>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</si>
  <si>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</si>
  <si>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</si>
  <si>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</si>
  <si>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</si>
  <si>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</si>
  <si>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</si>
  <si>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</si>
  <si>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</si>
  <si>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</si>
  <si>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</si>
  <si>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</si>
  <si>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</si>
  <si>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</si>
  <si>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</si>
  <si>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</si>
  <si>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</si>
  <si>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</si>
  <si>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</si>
  <si>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</si>
  <si>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</si>
  <si>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</si>
  <si>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</si>
  <si>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</si>
  <si>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</si>
  <si>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</si>
  <si>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</si>
  <si>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</si>
  <si>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</si>
  <si>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</si>
  <si>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</si>
  <si>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</si>
  <si>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</si>
  <si>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</si>
  <si>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</si>
  <si>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</si>
  <si>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</si>
  <si>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</si>
  <si>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</si>
  <si>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</si>
  <si>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</si>
  <si>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</si>
  <si>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</si>
  <si>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</si>
  <si>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</si>
  <si>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</si>
  <si>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</si>
  <si>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</si>
  <si>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</si>
  <si>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</si>
  <si>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</si>
  <si>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</si>
  <si>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</si>
  <si>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</si>
  <si>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</si>
  <si>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</si>
  <si>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</si>
  <si>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</si>
  <si>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</si>
  <si>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</si>
  <si>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</si>
  <si>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</si>
  <si>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</si>
  <si>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</si>
  <si>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</si>
  <si>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</si>
  <si>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</si>
  <si>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</si>
  <si>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</si>
  <si>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</si>
  <si>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</si>
  <si>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</si>
  <si>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</si>
  <si>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</si>
  <si>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</si>
  <si>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</si>
  <si>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</si>
  <si>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</si>
  <si>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</si>
  <si>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</si>
  <si>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</si>
  <si>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</si>
  <si>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</si>
  <si>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</si>
  <si>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</si>
  <si>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</si>
  <si>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</si>
  <si>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</si>
  <si>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</si>
  <si>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</si>
  <si>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</si>
  <si>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</si>
  <si>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</si>
  <si>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</si>
  <si>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</si>
  <si>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</si>
  <si>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</si>
  <si>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</si>
  <si>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</si>
  <si>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</si>
  <si>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</si>
  <si>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</si>
  <si>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</si>
  <si>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</si>
  <si>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</si>
  <si>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</si>
  <si>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</si>
  <si>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</si>
  <si>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</si>
  <si>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</si>
  <si>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</si>
  <si>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</si>
  <si>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</si>
  <si>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</si>
  <si>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</si>
  <si>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</si>
  <si>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</si>
  <si>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</si>
  <si>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</si>
  <si>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</si>
  <si>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</si>
  <si>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</si>
  <si>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</si>
  <si>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</si>
  <si>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</si>
  <si>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</si>
  <si>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</si>
  <si>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</si>
  <si>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</si>
  <si>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</si>
  <si>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</si>
  <si>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</si>
  <si>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</si>
  <si>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</si>
  <si>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</si>
  <si>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</si>
  <si>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</si>
  <si>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</si>
  <si>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</si>
  <si>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</si>
  <si>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</si>
  <si>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</si>
  <si>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</si>
  <si>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</si>
  <si>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</si>
  <si>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</si>
  <si>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</si>
  <si>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</si>
  <si>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</si>
  <si>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</si>
  <si>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</si>
  <si>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</si>
  <si>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</si>
  <si>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</si>
  <si>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</si>
  <si>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</si>
  <si>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</si>
  <si>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</si>
  <si>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</si>
  <si>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</si>
  <si>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</si>
  <si>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</si>
  <si>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</si>
  <si>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</si>
  <si>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</si>
  <si>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</si>
  <si>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</si>
  <si>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</si>
  <si>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</si>
  <si>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</si>
  <si>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</si>
  <si>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</si>
  <si>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</si>
  <si>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</si>
  <si>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</si>
  <si>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</si>
  <si>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</si>
  <si>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</si>
  <si>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</si>
  <si>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</si>
  <si>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</si>
  <si>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</si>
  <si>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</si>
  <si>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</si>
  <si>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</si>
  <si>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</si>
  <si>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</si>
  <si>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</si>
  <si>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</si>
  <si>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</si>
  <si>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</si>
  <si>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</si>
  <si>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</si>
  <si>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</si>
  <si>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</si>
  <si>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</si>
  <si>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</si>
  <si>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</si>
  <si>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</si>
  <si>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</si>
  <si>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</si>
  <si>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</si>
  <si>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</si>
  <si>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</si>
  <si>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</si>
  <si>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</si>
  <si>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</si>
  <si>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</si>
  <si>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</si>
  <si>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</si>
  <si>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</si>
  <si>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</si>
  <si>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</si>
  <si>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</si>
  <si>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</si>
  <si>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</si>
  <si>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</si>
  <si>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</si>
  <si>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</si>
  <si>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</si>
  <si>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</si>
  <si>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</si>
  <si>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</si>
  <si>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</si>
  <si>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</si>
  <si>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</si>
  <si>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</si>
  <si>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</si>
  <si>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</si>
  <si>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</si>
  <si>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</si>
  <si>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</si>
  <si>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</si>
  <si>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</si>
  <si>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</si>
  <si>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</si>
  <si>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</si>
  <si>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</si>
  <si>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</si>
  <si>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</si>
  <si>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</si>
  <si>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</si>
  <si>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</si>
  <si>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</si>
  <si>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</si>
  <si>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</si>
  <si>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</si>
  <si>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</si>
  <si>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</si>
  <si>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</si>
  <si>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</si>
  <si>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</si>
  <si>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</si>
  <si>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</si>
  <si>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</si>
  <si>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</si>
  <si>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</si>
  <si>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</si>
  <si>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</si>
  <si>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</si>
  <si>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</si>
  <si>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</si>
  <si>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</si>
  <si>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</si>
  <si>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</si>
  <si>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</si>
  <si>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</si>
  <si>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</si>
  <si>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</si>
  <si>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</si>
  <si>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</si>
  <si>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</si>
  <si>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</si>
  <si>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</si>
  <si>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</si>
  <si>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</si>
  <si>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</si>
  <si>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</si>
  <si>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</si>
  <si>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</si>
  <si>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</si>
  <si>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</si>
  <si>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</si>
  <si>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</si>
  <si>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</si>
  <si>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</si>
  <si>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</si>
  <si>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</si>
  <si>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</si>
  <si>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</si>
  <si>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</si>
  <si>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</si>
  <si>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</si>
  <si>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</si>
  <si>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</si>
  <si>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</si>
  <si>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</si>
  <si>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</si>
  <si>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</si>
  <si>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</si>
  <si>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</si>
  <si>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</si>
  <si>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</si>
  <si>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</si>
  <si>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</si>
  <si>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</si>
  <si>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</si>
  <si>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</si>
  <si>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</si>
  <si>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</si>
  <si>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</si>
  <si>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</si>
  <si>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</si>
  <si>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</si>
  <si>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</si>
  <si>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</si>
  <si>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</si>
  <si>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</si>
  <si>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</si>
  <si>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</si>
  <si>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</si>
  <si>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</si>
  <si>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</si>
  <si>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</si>
  <si>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</si>
  <si>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</si>
  <si>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</si>
  <si>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</si>
  <si>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</si>
  <si>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</si>
  <si>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</si>
  <si>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</si>
  <si>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</si>
  <si>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</si>
  <si>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</si>
  <si>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</si>
  <si>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</si>
  <si>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</si>
  <si>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</si>
  <si>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</si>
  <si>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</si>
  <si>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</si>
  <si>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</si>
  <si>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</si>
  <si>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</si>
  <si>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</si>
  <si>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</si>
  <si>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</si>
  <si>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</si>
  <si>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</si>
  <si>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</si>
  <si>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</si>
  <si>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</si>
  <si>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</si>
  <si>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</si>
  <si>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</si>
  <si>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</si>
  <si>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</si>
  <si>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</si>
  <si>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</si>
  <si>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</si>
  <si>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</si>
  <si>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</si>
  <si>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</si>
  <si>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</si>
  <si>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</si>
  <si>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</si>
  <si>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</si>
  <si>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</si>
  <si>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</si>
  <si>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</si>
  <si>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</si>
  <si>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</si>
  <si>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</si>
  <si>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</si>
  <si>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</si>
  <si>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</si>
  <si>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</si>
  <si>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</si>
  <si>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</si>
  <si>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</si>
  <si>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</si>
  <si>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</si>
  <si>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</si>
  <si>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</si>
  <si>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</si>
  <si>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</si>
  <si>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</si>
  <si>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</si>
  <si>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</si>
  <si>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</si>
  <si>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</si>
  <si>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</si>
  <si>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</si>
  <si>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</si>
  <si>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</si>
  <si>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</si>
  <si>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</si>
  <si>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</si>
  <si>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</si>
  <si>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</si>
  <si>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</si>
  <si>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</si>
  <si>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</si>
  <si>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</si>
  <si>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</si>
  <si>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</si>
  <si>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</si>
  <si>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</si>
  <si>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</si>
  <si>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</si>
  <si>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</si>
  <si>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</si>
  <si>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</si>
  <si>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</si>
  <si>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</si>
  <si>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</si>
  <si>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</si>
  <si>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</si>
  <si>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</si>
  <si>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</si>
  <si>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</si>
  <si>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</si>
  <si>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</si>
  <si>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</si>
  <si>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</si>
  <si>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</si>
  <si>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</si>
  <si>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</si>
  <si>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</si>
  <si>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</si>
  <si>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</si>
  <si>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</si>
  <si>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</si>
  <si>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</si>
  <si>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</si>
  <si>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</si>
  <si>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</si>
  <si>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</si>
  <si>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</si>
  <si>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</si>
  <si>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</si>
  <si>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</si>
  <si>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</si>
  <si>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</si>
  <si>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</si>
  <si>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</si>
  <si>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</si>
  <si>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</si>
  <si>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</si>
  <si>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</si>
  <si>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</si>
  <si>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</si>
  <si>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</si>
  <si>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</si>
  <si>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</si>
  <si>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</si>
  <si>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</si>
  <si>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</si>
  <si>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</si>
  <si>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</si>
  <si>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</si>
  <si>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</si>
  <si>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</si>
  <si>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</si>
  <si>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</si>
  <si>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</si>
  <si>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</si>
  <si>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</si>
  <si>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</si>
  <si>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</si>
  <si>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</si>
  <si>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</si>
  <si>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</si>
  <si>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</si>
  <si>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</si>
  <si>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</si>
  <si>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</si>
  <si>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</si>
  <si>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</si>
  <si>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</si>
  <si>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</si>
  <si>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</si>
  <si>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</si>
  <si>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</si>
  <si>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</si>
  <si>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</si>
  <si>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</si>
  <si>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</si>
  <si>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</si>
  <si>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</si>
  <si>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</si>
  <si>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</si>
  <si>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</si>
  <si>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</si>
  <si>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</si>
  <si>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</si>
  <si>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</si>
  <si>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</si>
  <si>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</si>
  <si>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</si>
  <si>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</si>
  <si>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</si>
  <si>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</si>
  <si>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</si>
  <si>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</si>
  <si>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</si>
  <si>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</si>
  <si>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</si>
  <si>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</si>
  <si>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</si>
  <si>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</si>
  <si>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</si>
  <si>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</si>
  <si>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</si>
  <si>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</si>
  <si>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</si>
  <si>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</si>
  <si>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</si>
  <si>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</si>
  <si>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</si>
  <si>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</si>
  <si>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</si>
  <si>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</si>
  <si>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</si>
  <si>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</si>
  <si>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</si>
  <si>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</si>
  <si>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</si>
  <si>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</si>
  <si>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</si>
  <si>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</si>
  <si>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</si>
  <si>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</si>
  <si>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</si>
  <si>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</si>
  <si>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</si>
  <si>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</si>
  <si>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</si>
  <si>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</si>
  <si>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</si>
  <si>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</si>
  <si>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</si>
  <si>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</si>
  <si>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</si>
  <si>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</si>
  <si>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</si>
  <si>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</si>
  <si>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</si>
  <si>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</si>
  <si>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</si>
  <si>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</si>
  <si>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</si>
  <si>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</si>
  <si>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</si>
  <si>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</si>
  <si>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</si>
  <si>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</si>
  <si>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</si>
  <si>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</si>
  <si>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</si>
  <si>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</si>
  <si>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</si>
  <si>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</si>
  <si>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</si>
  <si>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</si>
  <si>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</si>
  <si>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</si>
  <si>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</si>
  <si>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</si>
  <si>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</si>
  <si>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</si>
  <si>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</si>
  <si>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</si>
  <si>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</si>
  <si>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</si>
  <si>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</si>
  <si>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</si>
  <si>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</si>
  <si>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</si>
  <si>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</si>
  <si>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</si>
  <si>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</si>
  <si>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</si>
  <si>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</si>
  <si>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</si>
  <si>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</si>
  <si>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</si>
  <si>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</si>
  <si>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</si>
  <si>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</si>
  <si>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</si>
  <si>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</si>
  <si>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</si>
  <si>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</si>
  <si>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</si>
  <si>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</si>
  <si>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</si>
  <si>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</si>
  <si>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</si>
  <si>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</si>
  <si>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</si>
  <si>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</si>
  <si>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</si>
  <si>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</si>
  <si>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</si>
  <si>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</si>
  <si>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</si>
  <si>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</si>
  <si>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</si>
  <si>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</si>
  <si>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</si>
  <si>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</si>
  <si>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</si>
  <si>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</si>
  <si>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</si>
  <si>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</si>
  <si>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</si>
  <si>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</si>
  <si>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</si>
  <si>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</si>
  <si>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</si>
  <si>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</si>
  <si>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</si>
  <si>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</si>
  <si>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</si>
  <si>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</si>
  <si>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</si>
  <si>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</si>
  <si>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</si>
  <si>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</si>
  <si>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</si>
  <si>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</si>
  <si>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</si>
  <si>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</si>
  <si>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</si>
  <si>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</si>
  <si>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</si>
  <si>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</si>
  <si>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</si>
  <si>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</si>
  <si>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</si>
  <si>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</si>
  <si>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</si>
  <si>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</si>
  <si>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</si>
  <si>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</si>
  <si>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</si>
  <si>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</si>
  <si>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</si>
  <si>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</si>
  <si>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</si>
  <si>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</si>
  <si>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</si>
  <si>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</si>
  <si>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</si>
  <si>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</si>
  <si>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</si>
  <si>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</si>
  <si>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</si>
  <si>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</si>
  <si>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</si>
  <si>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</si>
  <si>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</si>
  <si>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</si>
  <si>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</si>
  <si>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</si>
  <si>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</si>
  <si>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</si>
  <si>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</si>
  <si>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</si>
  <si>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</si>
  <si>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</si>
  <si>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</si>
  <si>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</si>
  <si>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</si>
  <si>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</si>
  <si>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</si>
  <si>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</si>
  <si>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</si>
  <si>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</si>
  <si>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</si>
  <si>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</si>
  <si>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</si>
  <si>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</si>
  <si>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</si>
  <si>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</si>
  <si>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</si>
  <si>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</si>
  <si>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</si>
  <si>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</si>
  <si>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</si>
  <si>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</si>
  <si>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</si>
  <si>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</si>
  <si>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</si>
  <si>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</si>
  <si>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</si>
  <si>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</si>
  <si>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</si>
  <si>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</si>
  <si>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</si>
  <si>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</si>
  <si>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</si>
  <si>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</si>
  <si>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</si>
  <si>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</si>
  <si>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</si>
  <si>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</si>
  <si>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</si>
  <si>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</si>
  <si>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</si>
  <si>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</si>
  <si>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</si>
  <si>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</si>
  <si>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</si>
  <si>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</si>
  <si>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</si>
  <si>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</si>
  <si>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</si>
  <si>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</si>
  <si>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</si>
  <si>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</si>
  <si>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</si>
  <si>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</si>
  <si>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</si>
  <si>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</si>
  <si>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</si>
  <si>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</si>
  <si>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</si>
  <si>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</si>
  <si>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</si>
  <si>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</si>
  <si>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</si>
  <si>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</si>
  <si>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</si>
  <si>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</si>
  <si>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</si>
  <si>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</si>
  <si>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</si>
  <si>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</si>
  <si>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</si>
  <si>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</si>
  <si>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</si>
  <si>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</si>
  <si>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</si>
  <si>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</si>
  <si>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</si>
  <si>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</si>
  <si>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</si>
  <si>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</si>
  <si>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</si>
  <si>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</si>
  <si>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</si>
  <si>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</si>
  <si>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</si>
  <si>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</si>
  <si>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</si>
  <si>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</si>
  <si>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</si>
  <si>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</si>
  <si>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</si>
  <si>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</si>
  <si>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</si>
  <si>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</si>
  <si>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</si>
  <si>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</si>
  <si>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</si>
  <si>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</si>
  <si>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</si>
  <si>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</si>
  <si>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</si>
  <si>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</si>
  <si>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</si>
  <si>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</si>
  <si>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</si>
  <si>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</si>
  <si>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</si>
  <si>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</si>
  <si>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</si>
  <si>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</si>
  <si>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</si>
  <si>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</si>
  <si>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</si>
  <si>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</si>
  <si>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</si>
  <si>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</si>
  <si>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</si>
  <si>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</si>
  <si>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</si>
  <si>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</si>
  <si>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</si>
  <si>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</si>
  <si>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</si>
  <si>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</si>
  <si>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</si>
  <si>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</si>
  <si>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</si>
  <si>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</si>
  <si>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</si>
  <si>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</si>
  <si>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</si>
  <si>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</si>
  <si>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</si>
  <si>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</si>
  <si>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</si>
  <si>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</si>
  <si>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</si>
  <si>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</si>
  <si>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</si>
  <si>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</si>
  <si>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</si>
  <si>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</si>
  <si>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</si>
  <si>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</si>
  <si>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</si>
  <si>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</si>
  <si>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</si>
  <si>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</si>
  <si>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</si>
  <si>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</si>
  <si>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</si>
  <si>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</si>
  <si>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</si>
  <si>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</si>
  <si>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</si>
  <si>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</si>
  <si>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</si>
  <si>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</si>
  <si>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</si>
  <si>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</si>
  <si>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</si>
  <si>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</si>
  <si>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</si>
  <si>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</si>
  <si>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</si>
  <si>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</si>
  <si>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</si>
  <si>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</si>
  <si>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</si>
  <si>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</si>
  <si>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</si>
  <si>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</si>
  <si>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</si>
  <si>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</si>
  <si>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</si>
  <si>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</si>
  <si>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</si>
  <si>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</si>
  <si>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</si>
  <si>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</si>
  <si>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</si>
  <si>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</si>
  <si>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</si>
  <si>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</si>
  <si>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</si>
  <si>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</si>
  <si>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</si>
  <si>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</si>
  <si>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</si>
  <si>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</si>
  <si>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</si>
  <si>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</si>
  <si>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</si>
  <si>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</si>
  <si>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</si>
  <si>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</si>
  <si>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</si>
  <si>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</si>
  <si>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</si>
  <si>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</si>
  <si>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</si>
  <si>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</si>
  <si>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</si>
  <si>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</si>
  <si>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</si>
  <si>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</si>
  <si>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</si>
  <si>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</si>
  <si>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</si>
  <si>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</si>
  <si>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</si>
  <si>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</si>
  <si>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</si>
  <si>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</si>
  <si>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</si>
  <si>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</si>
  <si>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</si>
  <si>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</si>
  <si>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</si>
  <si>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</si>
  <si>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</si>
  <si>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</si>
  <si>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</si>
  <si>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</si>
  <si>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</si>
  <si>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</si>
  <si>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</si>
  <si>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</si>
  <si>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</si>
  <si>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</si>
  <si>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</si>
  <si>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</si>
  <si>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</si>
  <si>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</si>
  <si>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</si>
  <si>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</si>
  <si>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</si>
  <si>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</si>
  <si>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</si>
  <si>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</si>
  <si>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</si>
  <si>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</si>
  <si>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</si>
  <si>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</si>
  <si>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</si>
  <si>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</si>
  <si>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</si>
  <si>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</si>
  <si>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</si>
  <si>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</si>
  <si>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</si>
  <si>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</si>
  <si>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</si>
  <si>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</si>
  <si>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</si>
  <si>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</si>
  <si>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</si>
  <si>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</si>
  <si>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</si>
  <si>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</si>
  <si>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</si>
  <si>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</si>
  <si>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</si>
  <si>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</si>
  <si>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</si>
  <si>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</si>
  <si>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</si>
  <si>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</si>
  <si>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</si>
  <si>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</si>
  <si>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</si>
  <si>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</si>
  <si>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</si>
  <si>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</si>
  <si>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</si>
  <si>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</si>
  <si>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</si>
  <si>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</si>
  <si>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</si>
  <si>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</si>
  <si>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</si>
  <si>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</si>
  <si>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</si>
  <si>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</si>
  <si>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</si>
  <si>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</si>
  <si>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</si>
  <si>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</si>
  <si>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</si>
  <si>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</si>
  <si>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</si>
  <si>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</si>
  <si>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</si>
  <si>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</si>
  <si>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</si>
  <si>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</si>
  <si>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</si>
  <si>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</si>
  <si>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</si>
  <si>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</si>
  <si>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</si>
  <si>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</si>
  <si>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</si>
  <si>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</si>
  <si>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</si>
  <si>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</si>
  <si>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</si>
  <si>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</si>
  <si>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</si>
  <si>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</si>
  <si>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</si>
  <si>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</si>
  <si>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</si>
  <si>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</si>
  <si>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</si>
  <si>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</si>
  <si>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</si>
  <si>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</si>
  <si>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</si>
  <si>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</si>
  <si>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</si>
  <si>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</si>
  <si>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</si>
  <si>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</si>
  <si>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</si>
  <si>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</si>
  <si>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</si>
  <si>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</si>
  <si>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</si>
  <si>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</si>
  <si>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</si>
  <si>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</si>
  <si>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</si>
  <si>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</si>
  <si>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</si>
  <si>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</si>
  <si>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</si>
  <si>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</si>
  <si>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</si>
  <si>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</si>
  <si>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</si>
  <si>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</si>
  <si>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</si>
  <si>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</si>
  <si>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</si>
  <si>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</si>
  <si>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</si>
  <si>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</si>
  <si>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</si>
  <si>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</si>
  <si>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</si>
  <si>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</si>
  <si>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</si>
  <si>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</si>
  <si>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</si>
  <si>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</si>
  <si>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</si>
  <si>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</si>
  <si>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</si>
  <si>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</si>
  <si>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</si>
  <si>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</si>
  <si>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</si>
  <si>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</si>
  <si>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</si>
  <si>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</si>
  <si>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</si>
  <si>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</si>
  <si>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</si>
  <si>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</si>
  <si>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</si>
  <si>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</si>
  <si>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</si>
  <si>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</si>
  <si>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</si>
  <si>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</si>
  <si>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</si>
  <si>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</si>
  <si>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</si>
  <si>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</si>
  <si>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</si>
  <si>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</si>
  <si>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</si>
  <si>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</si>
  <si>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</si>
  <si>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</si>
  <si>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</si>
  <si>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</si>
  <si>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</si>
  <si>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</si>
  <si>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</si>
  <si>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</si>
  <si>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</si>
  <si>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</si>
  <si>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</si>
  <si>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</si>
  <si>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</si>
  <si>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</si>
  <si>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</si>
  <si>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</si>
  <si>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</si>
  <si>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</si>
  <si>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</si>
  <si>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</si>
  <si>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</si>
  <si>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</si>
  <si>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</si>
  <si>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</si>
  <si>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</si>
  <si>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</si>
  <si>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</si>
  <si>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</si>
  <si>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</si>
  <si>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</si>
  <si>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</si>
  <si>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</si>
  <si>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</si>
  <si>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</si>
  <si>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</si>
  <si>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</si>
  <si>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</si>
  <si>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</si>
  <si>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</si>
  <si>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</si>
  <si>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</si>
  <si>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</si>
  <si>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</si>
  <si>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</si>
  <si>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</si>
  <si>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</si>
  <si>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</si>
  <si>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</si>
  <si>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</si>
  <si>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</si>
  <si>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</si>
  <si>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</si>
  <si>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</si>
  <si>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</si>
  <si>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</si>
  <si>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</si>
  <si>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</si>
  <si>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</si>
  <si>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</si>
  <si>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</si>
  <si>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</si>
  <si>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</si>
  <si>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</si>
  <si>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</si>
  <si>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</si>
  <si>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</si>
  <si>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</si>
  <si>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</si>
  <si>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</si>
  <si>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</si>
  <si>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</si>
  <si>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</si>
  <si>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</si>
  <si>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</si>
  <si>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</si>
  <si>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</si>
  <si>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</si>
  <si>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</si>
  <si>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</si>
  <si>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</si>
  <si>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</si>
  <si>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</si>
  <si>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</si>
  <si>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</si>
  <si>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</si>
  <si>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</si>
  <si>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</si>
  <si>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</si>
  <si>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</si>
  <si>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</si>
  <si>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</si>
  <si>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</si>
  <si>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</si>
  <si>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</si>
  <si>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</si>
  <si>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</si>
  <si>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</si>
  <si>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</si>
  <si>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</si>
  <si>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</si>
  <si>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</si>
  <si>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</si>
  <si>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</si>
  <si>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</si>
  <si>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</si>
  <si>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</si>
  <si>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</si>
  <si>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</si>
  <si>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</si>
  <si>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</si>
  <si>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</si>
  <si>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</si>
  <si>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</si>
  <si>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</si>
  <si>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</si>
  <si>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</si>
  <si>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</si>
  <si>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</si>
  <si>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</si>
  <si>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</si>
  <si>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</si>
  <si>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</si>
  <si>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</si>
  <si>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</si>
  <si>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</si>
  <si>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</si>
  <si>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</si>
  <si>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</si>
  <si>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</si>
  <si>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</si>
  <si>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</si>
  <si>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</si>
  <si>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</si>
  <si>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</si>
  <si>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</si>
  <si>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</si>
  <si>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</si>
  <si>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</si>
  <si>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</si>
  <si>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</si>
  <si>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</si>
  <si>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</si>
  <si>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</si>
  <si>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</si>
  <si>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</si>
  <si>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</si>
  <si>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</si>
  <si>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</si>
  <si>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</si>
  <si>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</si>
  <si>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</si>
  <si>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</si>
  <si>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</si>
  <si>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</si>
  <si>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</si>
  <si>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</si>
  <si>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</si>
  <si>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</si>
  <si>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</si>
  <si>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</si>
  <si>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</si>
  <si>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</si>
  <si>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</si>
  <si>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</si>
  <si>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</si>
  <si>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</si>
  <si>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</si>
  <si>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</si>
  <si>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</si>
  <si>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</si>
  <si>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</si>
  <si>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</si>
  <si>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</si>
  <si>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</si>
  <si>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</si>
  <si>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</si>
  <si>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</si>
  <si>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</si>
  <si>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</si>
  <si>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</si>
  <si>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</si>
  <si>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</si>
  <si>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</si>
  <si>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</si>
  <si>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</si>
  <si>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</si>
  <si>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</si>
  <si>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</si>
  <si>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</si>
  <si>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</si>
  <si>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</si>
  <si>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</si>
  <si>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</si>
  <si>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</si>
  <si>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</si>
  <si>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</si>
  <si>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</si>
  <si>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</si>
  <si>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</si>
  <si>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</si>
  <si>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</si>
  <si>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</si>
  <si>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</si>
  <si>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</si>
  <si>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</si>
  <si>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</si>
  <si>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</si>
  <si>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</si>
  <si>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</si>
  <si>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</si>
  <si>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</si>
  <si>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</si>
  <si>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</si>
  <si>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</si>
  <si>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</si>
  <si>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</si>
  <si>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</si>
  <si>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</si>
  <si>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</si>
  <si>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</si>
  <si>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</si>
  <si>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</si>
  <si>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</si>
  <si>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</si>
  <si>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</si>
  <si>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</si>
  <si>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</si>
  <si>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</si>
  <si>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</si>
  <si>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</si>
  <si>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</si>
  <si>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</si>
  <si>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</si>
  <si>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</si>
  <si>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</si>
  <si>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</si>
  <si>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</si>
  <si>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</si>
  <si>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</si>
  <si>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</si>
  <si>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</si>
  <si>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</si>
  <si>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</si>
  <si>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</si>
  <si>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</si>
  <si>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</si>
  <si>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</si>
  <si>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</si>
  <si>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</si>
  <si>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</si>
  <si>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</si>
  <si>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</si>
  <si>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</si>
  <si>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</si>
  <si>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</si>
  <si>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</si>
  <si>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</si>
  <si>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</si>
  <si>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</si>
  <si>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</si>
  <si>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</si>
  <si>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</si>
  <si>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</si>
  <si>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</si>
  <si>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</si>
  <si>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</si>
  <si>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</si>
  <si>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</si>
  <si>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</si>
  <si>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</si>
  <si>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</si>
  <si>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</si>
  <si>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</si>
  <si>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</si>
  <si>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</si>
  <si>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</si>
  <si>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</si>
  <si>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</si>
  <si>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</si>
  <si>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</si>
  <si>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</si>
  <si>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</si>
  <si>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</si>
  <si>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</si>
  <si>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</si>
  <si>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</si>
  <si>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</si>
  <si>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</si>
  <si>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</si>
  <si>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</si>
  <si>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</si>
  <si>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</si>
  <si>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</si>
  <si>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</si>
  <si>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</si>
  <si>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</si>
  <si>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</si>
  <si>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</si>
  <si>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</si>
  <si>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</si>
  <si>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</si>
  <si>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</si>
  <si>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</si>
  <si>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</si>
  <si>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</si>
  <si>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</si>
  <si>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</si>
  <si>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</si>
  <si>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</si>
  <si>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</si>
  <si>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</si>
  <si>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</si>
  <si>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</si>
  <si>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</si>
  <si>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</si>
  <si>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</si>
  <si>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</si>
  <si>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</si>
  <si>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</si>
  <si>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</si>
  <si>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</si>
  <si>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</si>
  <si>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</si>
  <si>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</si>
  <si>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</si>
  <si>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</si>
  <si>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</si>
  <si>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</si>
  <si>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</si>
  <si>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</si>
  <si>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</si>
  <si>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</si>
  <si>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</si>
  <si>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</si>
  <si>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</si>
  <si>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</si>
  <si>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</si>
  <si>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</si>
  <si>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</si>
  <si>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</si>
  <si>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</si>
  <si>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</si>
  <si>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</si>
  <si>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</si>
  <si>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</si>
  <si>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</si>
  <si>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</si>
  <si>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</si>
  <si>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</si>
  <si>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</si>
  <si>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</si>
  <si>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</si>
  <si>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</si>
  <si>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</si>
  <si>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</si>
  <si>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</si>
  <si>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</si>
  <si>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</si>
  <si>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</si>
  <si>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</si>
  <si>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</si>
  <si>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</si>
  <si>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</si>
  <si>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</si>
  <si>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</si>
  <si>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</si>
  <si>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</si>
  <si>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</si>
  <si>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</si>
  <si>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</si>
  <si>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</si>
  <si>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</si>
  <si>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</si>
  <si>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</si>
  <si>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</si>
  <si>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</si>
  <si>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</si>
  <si>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</si>
  <si>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</si>
  <si>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</si>
  <si>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</si>
  <si>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</si>
  <si>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</si>
  <si>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</si>
  <si>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</si>
  <si>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</si>
  <si>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</si>
  <si>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</si>
  <si>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</si>
  <si>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</si>
  <si>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</si>
  <si>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</si>
  <si>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</si>
  <si>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</si>
  <si>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</si>
  <si>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</si>
  <si>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</si>
  <si>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</si>
  <si>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</si>
  <si>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</si>
  <si>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</si>
  <si>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</si>
  <si>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</si>
  <si>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</si>
  <si>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</si>
  <si>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</si>
  <si>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</si>
  <si>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</si>
  <si>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</si>
  <si>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</si>
  <si>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</si>
  <si>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</si>
  <si>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</si>
  <si>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</si>
  <si>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</si>
  <si>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</si>
  <si>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</si>
  <si>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</si>
  <si>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</si>
  <si>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</si>
  <si>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</si>
  <si>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</si>
  <si>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</si>
  <si>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</si>
  <si>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</si>
  <si>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</si>
  <si>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</si>
  <si>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</si>
  <si>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</si>
  <si>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</si>
  <si>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</si>
  <si>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</si>
  <si>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</si>
  <si>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</si>
  <si>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</si>
  <si>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</si>
  <si>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</si>
  <si>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</si>
  <si>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</si>
  <si>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</si>
  <si>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</si>
  <si>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</si>
  <si>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</si>
  <si>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</si>
  <si>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</si>
  <si>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</si>
  <si>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</si>
  <si>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</si>
  <si>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</si>
  <si>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</si>
  <si>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</si>
  <si>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</si>
  <si>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</si>
  <si>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</si>
  <si>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</si>
  <si>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</si>
  <si>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</si>
  <si>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</si>
  <si>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</si>
  <si>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</si>
  <si>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</si>
  <si>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</si>
  <si>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</si>
  <si>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</si>
  <si>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</si>
  <si>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</si>
  <si>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</si>
  <si>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</si>
  <si>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</si>
  <si>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</si>
  <si>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</si>
  <si>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</si>
  <si>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</si>
  <si>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</si>
  <si>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</si>
  <si>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</si>
  <si>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</si>
  <si>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</si>
  <si>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</si>
  <si>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</si>
  <si>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</si>
  <si>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</si>
  <si>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</si>
  <si>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</si>
  <si>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</si>
  <si>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</si>
  <si>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</si>
  <si>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</si>
  <si>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</si>
  <si>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</si>
  <si>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</si>
  <si>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</si>
  <si>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</si>
  <si>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</si>
  <si>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</si>
  <si>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</si>
  <si>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</si>
  <si>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</si>
  <si>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</si>
  <si>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</si>
  <si>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</si>
  <si>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</si>
  <si>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</si>
  <si>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</si>
  <si>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</si>
  <si>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</si>
  <si>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</si>
  <si>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</si>
  <si>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</si>
  <si>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</si>
  <si>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</si>
  <si>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</si>
  <si>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</si>
  <si>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</si>
  <si>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</si>
  <si>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</si>
  <si>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</si>
  <si>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</si>
  <si>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</si>
  <si>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</si>
  <si>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</si>
  <si>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</si>
  <si>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</si>
  <si>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</si>
  <si>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</si>
  <si>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</si>
  <si>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</si>
  <si>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</si>
  <si>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</si>
  <si>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</si>
  <si>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</si>
  <si>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</si>
  <si>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</si>
  <si>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</si>
  <si>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</si>
  <si>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</si>
  <si>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</si>
  <si>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</si>
  <si>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</si>
  <si>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</si>
  <si>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</si>
  <si>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</si>
  <si>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</si>
  <si>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</si>
  <si>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</si>
  <si>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</si>
  <si>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</si>
  <si>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</si>
  <si>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</si>
  <si>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</si>
  <si>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</si>
  <si>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</si>
  <si>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</si>
  <si>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</si>
  <si>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</si>
  <si>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</si>
  <si>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</si>
  <si>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</si>
  <si>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</si>
  <si>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</si>
  <si>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</si>
  <si>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</si>
  <si>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</si>
  <si>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</si>
  <si>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</si>
  <si>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</si>
  <si>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</si>
  <si>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</si>
  <si>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</si>
  <si>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</si>
  <si>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</si>
  <si>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</si>
  <si>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</si>
  <si>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</si>
  <si>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</si>
  <si>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</si>
  <si>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</si>
  <si>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</si>
  <si>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</si>
  <si>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</si>
  <si>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</si>
  <si>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</si>
  <si>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</si>
  <si>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</si>
  <si>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</si>
  <si>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</si>
  <si>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</si>
  <si>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</si>
  <si>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</si>
  <si>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</si>
  <si>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</si>
  <si>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</si>
  <si>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</si>
  <si>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</si>
  <si>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</si>
  <si>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</si>
  <si>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</si>
  <si>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</si>
  <si>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</si>
  <si>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</si>
  <si>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</si>
  <si>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</si>
  <si>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</si>
  <si>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</si>
  <si>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</si>
  <si>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</si>
  <si>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</si>
  <si>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</si>
  <si>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</si>
  <si>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</si>
  <si>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</si>
  <si>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</si>
  <si>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</si>
  <si>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</si>
  <si>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</si>
  <si>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</si>
  <si>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</si>
  <si>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</si>
  <si>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</si>
  <si>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</si>
  <si>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</si>
  <si>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</si>
  <si>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</si>
  <si>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</si>
  <si>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</si>
  <si>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</si>
  <si>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</si>
  <si>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</si>
  <si>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</si>
  <si>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</si>
  <si>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</si>
  <si>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</si>
  <si>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</si>
  <si>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</si>
  <si>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</si>
  <si>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</si>
  <si>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</si>
  <si>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</si>
  <si>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</si>
  <si>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</si>
  <si>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</si>
  <si>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</si>
  <si>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</si>
  <si>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</si>
  <si>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</si>
  <si>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</si>
  <si>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</si>
  <si>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</si>
  <si>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</si>
  <si>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</si>
  <si>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</si>
  <si>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</si>
  <si>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</si>
  <si>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</si>
  <si>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</si>
  <si>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</si>
  <si>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</si>
  <si>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</si>
  <si>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</si>
  <si>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</si>
  <si>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</si>
  <si>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</si>
  <si>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</si>
  <si>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</si>
  <si>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</si>
  <si>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</si>
  <si>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</si>
  <si>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</si>
  <si>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</si>
  <si>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</si>
  <si>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</si>
  <si>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</si>
  <si>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</si>
  <si>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</si>
  <si>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</si>
  <si>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</si>
  <si>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</si>
  <si>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</si>
  <si>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</si>
  <si>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</si>
  <si>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</si>
  <si>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</si>
  <si>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</si>
  <si>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</si>
  <si>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</si>
  <si>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</si>
  <si>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</si>
  <si>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</si>
  <si>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</si>
  <si>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</si>
  <si>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</si>
  <si>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</si>
  <si>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</si>
  <si>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</si>
  <si>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</si>
  <si>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</si>
  <si>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</si>
  <si>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</si>
  <si>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</si>
  <si>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</si>
  <si>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</si>
  <si>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</si>
  <si>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</si>
  <si>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</si>
  <si>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</si>
  <si>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</si>
  <si>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</si>
  <si>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</si>
  <si>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</si>
  <si>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</si>
  <si>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</si>
  <si>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</si>
  <si>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</si>
  <si>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</si>
  <si>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</si>
  <si>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</si>
  <si>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</si>
  <si>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</si>
  <si>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</si>
  <si>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</si>
  <si>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</si>
  <si>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</si>
  <si>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</si>
  <si>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</si>
  <si>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</si>
  <si>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</si>
  <si>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</si>
  <si>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</si>
  <si>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</si>
  <si>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</si>
  <si>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</si>
  <si>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</si>
  <si>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</si>
  <si>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</si>
  <si>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</si>
  <si>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</si>
  <si>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</si>
  <si>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</si>
  <si>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</si>
  <si>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</si>
  <si>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</si>
  <si>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</si>
  <si>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</si>
  <si>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</si>
  <si>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</si>
  <si>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</si>
  <si>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</si>
  <si>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</si>
  <si>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</si>
  <si>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</si>
  <si>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</si>
  <si>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</si>
  <si>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</si>
  <si>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</si>
  <si>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</si>
  <si>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</si>
  <si>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</si>
  <si>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</si>
  <si>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</si>
  <si>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</si>
  <si>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</si>
  <si>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</si>
  <si>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</si>
  <si>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</si>
  <si>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</si>
  <si>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</si>
  <si>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</si>
  <si>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</si>
  <si>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</si>
  <si>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</si>
  <si>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</si>
  <si>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</si>
  <si>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</si>
  <si>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</si>
  <si>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</si>
  <si>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</si>
  <si>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</si>
  <si>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</si>
  <si>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</si>
  <si>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</si>
  <si>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</si>
  <si>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</si>
  <si>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</si>
  <si>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</si>
  <si>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</si>
  <si>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</si>
  <si>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</si>
  <si>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</si>
  <si>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</si>
  <si>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</si>
  <si>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</si>
  <si>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</si>
  <si>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</si>
  <si>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</si>
  <si>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</si>
  <si>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</si>
  <si>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</si>
  <si>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</si>
  <si>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</si>
  <si>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</si>
  <si>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</si>
  <si>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</si>
  <si>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</si>
  <si>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</si>
  <si>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</si>
  <si>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</si>
  <si>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</si>
  <si>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</si>
  <si>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</si>
  <si>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</si>
  <si>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</si>
  <si>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</si>
  <si>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</si>
  <si>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</si>
  <si>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</si>
  <si>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</si>
  <si>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</si>
  <si>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</si>
  <si>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</si>
  <si>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</si>
  <si>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</si>
  <si>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</si>
  <si>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</si>
  <si>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</si>
  <si>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</si>
  <si>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</si>
  <si>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</si>
  <si>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</si>
  <si>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</si>
  <si>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</si>
  <si>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</si>
  <si>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</si>
  <si>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</si>
  <si>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</si>
  <si>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</si>
  <si>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</si>
  <si>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</si>
  <si>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</si>
  <si>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</si>
  <si>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</si>
  <si>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</si>
  <si>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</si>
  <si>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</si>
  <si>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</si>
  <si>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</si>
  <si>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</si>
  <si>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</si>
  <si>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</si>
  <si>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</si>
  <si>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</si>
  <si>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</si>
  <si>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</si>
  <si>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</si>
  <si>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</si>
  <si>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</si>
  <si>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</si>
  <si>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</si>
  <si>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</si>
  <si>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</si>
  <si>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</si>
  <si>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</si>
  <si>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</si>
  <si>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</si>
  <si>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</si>
  <si>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</si>
  <si>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</si>
  <si>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</si>
  <si>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</si>
  <si>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</si>
  <si>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</si>
  <si>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</si>
  <si>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</si>
  <si>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</si>
  <si>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</si>
  <si>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</si>
  <si>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</si>
  <si>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</si>
  <si>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</si>
  <si>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</si>
  <si>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</si>
  <si>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</si>
  <si>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</si>
  <si>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</si>
  <si>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</si>
  <si>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</si>
  <si>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</si>
  <si>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</si>
  <si>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</si>
  <si>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</si>
  <si>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</si>
  <si>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</si>
  <si>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</si>
  <si>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</si>
  <si>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</si>
  <si>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</si>
  <si>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</si>
  <si>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</si>
  <si>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</si>
  <si>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</si>
  <si>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</si>
  <si>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</si>
  <si>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</si>
  <si>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</si>
  <si>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</si>
  <si>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</si>
  <si>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</si>
  <si>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</si>
  <si>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</si>
  <si>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</si>
  <si>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</si>
  <si>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</si>
  <si>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</si>
  <si>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</si>
  <si>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</si>
  <si>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</si>
  <si>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</si>
  <si>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</si>
  <si>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</si>
  <si>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</si>
  <si>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</si>
  <si>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</si>
  <si>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</si>
  <si>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</si>
  <si>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</si>
  <si>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</si>
  <si>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</si>
  <si>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</si>
  <si>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</si>
  <si>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</si>
  <si>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</si>
  <si>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</si>
  <si>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</si>
  <si>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</si>
  <si>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</si>
  <si>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</si>
  <si>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</si>
  <si>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</si>
  <si>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</si>
  <si>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</si>
  <si>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</si>
  <si>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</si>
  <si>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</si>
  <si>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</si>
  <si>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</si>
  <si>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</si>
  <si>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</si>
  <si>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</si>
  <si>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</si>
  <si>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</si>
  <si>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</si>
  <si>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</si>
  <si>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</si>
  <si>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</si>
  <si>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</si>
  <si>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</si>
  <si>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</si>
  <si>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</si>
  <si>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</si>
  <si>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</si>
  <si>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</si>
  <si>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</si>
  <si>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</si>
  <si>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</si>
  <si>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</si>
  <si>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</si>
  <si>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</si>
  <si>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</si>
  <si>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</si>
  <si>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</si>
  <si>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</si>
  <si>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</si>
  <si>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</si>
  <si>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</si>
  <si>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</si>
  <si>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</si>
  <si>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</si>
  <si>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</si>
  <si>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</si>
  <si>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</si>
  <si>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</si>
  <si>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</si>
  <si>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</si>
  <si>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</si>
  <si>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</si>
  <si>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</si>
  <si>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</si>
  <si>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</si>
  <si>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</si>
  <si>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</si>
  <si>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</si>
  <si>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</si>
  <si>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</si>
  <si>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</si>
  <si>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</si>
  <si>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</si>
  <si>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</si>
  <si>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</si>
  <si>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</si>
  <si>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</si>
  <si>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</si>
  <si>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</si>
  <si>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</si>
  <si>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</si>
  <si>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</si>
  <si>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</si>
  <si>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</si>
  <si>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</si>
  <si>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</si>
  <si>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</si>
  <si>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</si>
  <si>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</si>
  <si>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</si>
  <si>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</si>
  <si>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</si>
  <si>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</si>
  <si>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</si>
  <si>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</si>
  <si>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</si>
  <si>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</si>
  <si>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</si>
  <si>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</si>
  <si>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</si>
  <si>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</si>
  <si>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</si>
  <si>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</si>
  <si>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</si>
  <si>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</si>
  <si>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</si>
  <si>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</si>
  <si>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</si>
  <si>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</si>
  <si>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</si>
  <si>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</si>
  <si>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</si>
  <si>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</si>
  <si>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</si>
  <si>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</si>
  <si>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</si>
  <si>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</si>
  <si>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</si>
  <si>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</si>
  <si>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</si>
  <si>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</si>
  <si>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</si>
  <si>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</si>
  <si>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</si>
  <si>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</si>
  <si>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</si>
  <si>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</si>
  <si>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</si>
  <si>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</si>
  <si>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</si>
  <si>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</si>
  <si>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</si>
  <si>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</si>
  <si>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</si>
  <si>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</si>
  <si>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</si>
  <si>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</si>
  <si>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</si>
  <si>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</si>
  <si>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</si>
  <si>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</si>
  <si>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</si>
  <si>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</si>
  <si>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</si>
  <si>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</si>
  <si>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</si>
  <si>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</si>
  <si>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</si>
  <si>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</si>
  <si>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</si>
  <si>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</si>
  <si>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</si>
  <si>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</si>
  <si>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</si>
  <si>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</si>
  <si>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</si>
  <si>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</si>
  <si>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</si>
  <si>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</si>
  <si>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</si>
  <si>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</si>
  <si>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</si>
  <si>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</si>
  <si>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</si>
  <si>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</si>
  <si>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</si>
  <si>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</si>
  <si>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</si>
  <si>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</si>
  <si>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</si>
  <si>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</si>
  <si>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</si>
  <si>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</si>
  <si>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</si>
  <si>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</si>
  <si>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</si>
  <si>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</si>
  <si>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</si>
  <si>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</si>
  <si>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</si>
  <si>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</si>
  <si>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</si>
  <si>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</si>
  <si>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</si>
  <si>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</si>
  <si>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</si>
  <si>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</si>
  <si>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</si>
  <si>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</si>
  <si>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</si>
  <si>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</si>
  <si>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</si>
  <si>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</si>
  <si>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</si>
  <si>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</si>
  <si>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</si>
  <si>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</si>
  <si>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</si>
  <si>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</si>
  <si>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</si>
  <si>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</si>
  <si>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</si>
  <si>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</si>
  <si>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</si>
  <si>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</si>
  <si>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</si>
  <si>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</si>
  <si>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</si>
  <si>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</si>
  <si>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</si>
  <si>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</si>
  <si>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</si>
  <si>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</si>
  <si>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</si>
  <si>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</si>
  <si>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</si>
  <si>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</si>
  <si>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</si>
  <si>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</si>
  <si>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</si>
  <si>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</si>
  <si>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</si>
  <si>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</si>
  <si>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</si>
  <si>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</si>
  <si>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</si>
  <si>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</si>
  <si>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</si>
  <si>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</si>
  <si>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</si>
  <si>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</si>
  <si>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</si>
  <si>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</si>
  <si>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</si>
  <si>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</si>
  <si>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</si>
  <si>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</si>
  <si>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</si>
  <si>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</si>
  <si>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</si>
  <si>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</si>
  <si>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</si>
  <si>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</si>
  <si>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</si>
  <si>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</si>
  <si>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</si>
  <si>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</si>
  <si>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</si>
  <si>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</si>
  <si>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</si>
  <si>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</si>
  <si>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</si>
  <si>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</si>
  <si>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</si>
  <si>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</si>
  <si>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</si>
  <si>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</si>
  <si>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</si>
  <si>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</si>
  <si>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</si>
  <si>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</si>
  <si>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</si>
  <si>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</si>
  <si>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</si>
  <si>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</si>
  <si>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</si>
  <si>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</si>
  <si>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</si>
  <si>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</si>
  <si>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</si>
  <si>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</si>
  <si>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</si>
  <si>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</si>
  <si>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</si>
  <si>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</si>
  <si>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</si>
  <si>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</si>
  <si>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</si>
  <si>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</si>
  <si>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</si>
  <si>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</si>
  <si>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</si>
  <si>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</si>
  <si>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</si>
  <si>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</si>
  <si>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</si>
  <si>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</si>
  <si>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</si>
  <si>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</si>
  <si>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</si>
  <si>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</si>
  <si>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</si>
  <si>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</si>
  <si>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</si>
  <si>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</si>
  <si>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</si>
  <si>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</si>
  <si>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</si>
  <si>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</si>
  <si>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</si>
  <si>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</si>
  <si>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</si>
  <si>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</si>
  <si>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</si>
  <si>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</si>
  <si>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</si>
  <si>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</si>
  <si>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</si>
  <si>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</si>
  <si>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</si>
  <si>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</si>
  <si>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</si>
  <si>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</si>
  <si>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</si>
  <si>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</si>
  <si>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</si>
  <si>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</si>
  <si>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</si>
  <si>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</si>
  <si>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</si>
  <si>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</si>
  <si>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</si>
  <si>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</si>
  <si>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</si>
  <si>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</si>
  <si>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</si>
  <si>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</si>
  <si>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</si>
  <si>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</si>
  <si>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</si>
  <si>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</si>
  <si>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</si>
  <si>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</si>
  <si>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</si>
  <si>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</si>
  <si>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</si>
  <si>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</si>
  <si>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</si>
  <si>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</si>
  <si>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</si>
  <si>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</si>
  <si>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</si>
  <si>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</si>
  <si>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</si>
  <si>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</si>
  <si>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</si>
  <si>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</si>
  <si>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</si>
  <si>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</si>
  <si>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</si>
  <si>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</si>
  <si>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</si>
  <si>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</si>
  <si>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</si>
  <si>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</si>
  <si>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</si>
  <si>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</si>
  <si>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</si>
  <si>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</si>
  <si>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</si>
  <si>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</si>
  <si>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</si>
  <si>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</si>
  <si>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</si>
  <si>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</si>
  <si>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</si>
  <si>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</si>
  <si>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</si>
  <si>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</si>
  <si>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</si>
  <si>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</si>
  <si>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</si>
  <si>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</si>
  <si>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</si>
  <si>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</si>
  <si>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</si>
  <si>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</si>
  <si>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</si>
  <si>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</si>
  <si>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</si>
  <si>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</si>
  <si>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</si>
  <si>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</si>
  <si>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</si>
  <si>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</si>
  <si>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</si>
  <si>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</si>
  <si>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</si>
  <si>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</si>
  <si>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</si>
  <si>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</si>
  <si>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</si>
  <si>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</si>
  <si>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</si>
  <si>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</si>
  <si>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</si>
  <si>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</si>
  <si>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</si>
  <si>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</si>
  <si>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</si>
  <si>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</si>
  <si>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</si>
  <si>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</si>
  <si>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</si>
  <si>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</si>
  <si>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</si>
  <si>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</si>
  <si>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</si>
  <si>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</si>
  <si>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</si>
  <si>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</si>
  <si>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</si>
  <si>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</si>
  <si>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</si>
  <si>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</si>
  <si>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</si>
  <si>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</si>
  <si>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</si>
  <si>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</si>
  <si>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</si>
  <si>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</si>
  <si>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</si>
  <si>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</si>
  <si>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</si>
  <si>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</si>
  <si>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</si>
  <si>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</si>
  <si>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</si>
  <si>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</si>
  <si>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</si>
  <si>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</si>
  <si>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</si>
  <si>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</si>
  <si>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</si>
  <si>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</si>
  <si>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</si>
  <si>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</si>
  <si>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</si>
  <si>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</si>
  <si>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</si>
  <si>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</si>
  <si>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</si>
  <si>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</si>
  <si>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</si>
  <si>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</si>
  <si>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</si>
  <si>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</si>
  <si>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</si>
  <si>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</si>
  <si>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</si>
  <si>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</si>
  <si>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</si>
  <si>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</si>
  <si>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</si>
  <si>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</si>
  <si>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</si>
  <si>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</si>
  <si>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</si>
  <si>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</si>
  <si>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</si>
  <si>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</si>
  <si>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</si>
  <si>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</si>
  <si>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</si>
  <si>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</si>
  <si>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</si>
  <si>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</si>
  <si>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</si>
  <si>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</si>
  <si>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</si>
  <si>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</si>
  <si>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</si>
  <si>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</si>
  <si>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</si>
  <si>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</si>
  <si>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</si>
  <si>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</si>
  <si>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</si>
  <si>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</si>
  <si>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</si>
  <si>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</si>
  <si>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</si>
  <si>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</si>
  <si>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</si>
  <si>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</si>
  <si>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</si>
  <si>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</si>
  <si>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</si>
  <si>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</si>
  <si>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</si>
  <si>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</si>
  <si>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</si>
  <si>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</si>
  <si>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</si>
  <si>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</si>
  <si>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</si>
  <si>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</si>
  <si>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</si>
  <si>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</si>
  <si>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</si>
  <si>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</si>
  <si>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</si>
  <si>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</si>
  <si>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</si>
  <si>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</si>
  <si>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</si>
  <si>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</si>
  <si>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</si>
  <si>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</si>
  <si>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</si>
  <si>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</si>
  <si>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</si>
  <si>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</si>
  <si>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</si>
  <si>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</si>
  <si>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</si>
  <si>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</si>
  <si>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</si>
  <si>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</si>
  <si>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</si>
  <si>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</si>
  <si>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</si>
  <si>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</si>
  <si>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</si>
  <si>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</si>
  <si>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</si>
  <si>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</si>
  <si>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</si>
  <si>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</si>
  <si>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</si>
  <si>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</si>
  <si>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</si>
  <si>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</si>
  <si>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</si>
  <si>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</si>
  <si>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</si>
  <si>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</si>
  <si>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</si>
  <si>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</si>
  <si>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</si>
  <si>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</si>
  <si>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</si>
  <si>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</si>
  <si>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</si>
  <si>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</si>
  <si>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</si>
  <si>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</si>
  <si>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</si>
  <si>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</si>
  <si>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</si>
  <si>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</si>
  <si>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</si>
  <si>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</si>
  <si>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</si>
  <si>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</si>
  <si>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</si>
  <si>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</si>
  <si>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</si>
  <si>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</si>
  <si>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</si>
  <si>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</si>
  <si>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</si>
  <si>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</si>
  <si>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</si>
  <si>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</si>
  <si>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</si>
  <si>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</si>
  <si>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</si>
  <si>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</si>
  <si>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</si>
  <si>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</si>
  <si>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</si>
  <si>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</si>
  <si>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</si>
  <si>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</si>
  <si>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</si>
  <si>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</si>
  <si>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</si>
  <si>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</si>
  <si>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</si>
  <si>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</si>
  <si>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</si>
  <si>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</si>
  <si>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</si>
  <si>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</si>
  <si>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</si>
  <si>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</si>
  <si>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</si>
  <si>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</si>
  <si>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</si>
  <si>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</si>
  <si>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</si>
  <si>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</si>
  <si>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</si>
  <si>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</si>
  <si>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</si>
  <si>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</si>
  <si>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</si>
  <si>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</si>
  <si>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</si>
  <si>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</si>
  <si>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</si>
  <si>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</si>
  <si>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</si>
  <si>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</si>
  <si>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</si>
  <si>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</si>
  <si>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</si>
  <si>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</si>
  <si>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</si>
  <si>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</si>
  <si>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</si>
  <si>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</si>
  <si>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</si>
  <si>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</si>
  <si>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</si>
  <si>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</si>
  <si>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</si>
  <si>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</si>
  <si>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</si>
  <si>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</si>
  <si>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</si>
  <si>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</si>
  <si>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</si>
  <si>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</si>
  <si>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</si>
  <si>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</si>
  <si>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</si>
  <si>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</si>
  <si>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</si>
  <si>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</si>
  <si>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</si>
  <si>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</si>
  <si>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</si>
  <si>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</si>
  <si>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</si>
  <si>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</si>
  <si>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</si>
  <si>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</si>
  <si>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</si>
  <si>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</si>
  <si>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</si>
  <si>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</si>
  <si>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</si>
  <si>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</si>
  <si>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</si>
  <si>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</si>
  <si>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</si>
  <si>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</si>
  <si>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</si>
  <si>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</si>
  <si>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</si>
  <si>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</si>
  <si>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</si>
  <si>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</si>
  <si>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</si>
  <si>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</si>
  <si>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</si>
  <si>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</si>
  <si>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</si>
  <si>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</si>
  <si>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</si>
  <si>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</si>
  <si>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</si>
  <si>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</si>
  <si>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</si>
  <si>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</si>
  <si>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</si>
  <si>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</si>
  <si>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</si>
  <si>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</si>
  <si>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</si>
  <si>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</si>
  <si>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</si>
  <si>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</si>
  <si>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</si>
  <si>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</si>
  <si>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</si>
  <si>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</si>
  <si>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</si>
  <si>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</si>
  <si>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</si>
  <si>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</si>
  <si>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</si>
  <si>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</si>
  <si>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</si>
  <si>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</si>
  <si>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</si>
  <si>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</si>
  <si>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</si>
  <si>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</si>
  <si>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</si>
  <si>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</si>
  <si>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</si>
  <si>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</si>
  <si>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</si>
  <si>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</si>
  <si>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</si>
  <si>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</si>
  <si>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</si>
  <si>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</si>
  <si>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</si>
  <si>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</si>
  <si>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</si>
  <si>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</si>
  <si>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</si>
  <si>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</si>
  <si>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</si>
  <si>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</si>
  <si>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</si>
  <si>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</si>
  <si>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</si>
  <si>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</si>
  <si>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</si>
  <si>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</si>
  <si>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</si>
  <si>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</si>
  <si>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</si>
  <si>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</si>
  <si>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</si>
  <si>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</si>
  <si>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</si>
  <si>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</si>
  <si>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</si>
  <si>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</si>
  <si>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</si>
  <si>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</si>
  <si>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</si>
  <si>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</si>
  <si>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</si>
  <si>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</si>
  <si>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</si>
  <si>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</si>
  <si>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</si>
  <si>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</si>
  <si>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</si>
  <si>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</si>
  <si>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</si>
  <si>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</si>
  <si>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</si>
  <si>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</si>
  <si>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</si>
  <si>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</si>
  <si>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</si>
  <si>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</si>
  <si>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</si>
  <si>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</si>
  <si>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</si>
  <si>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</si>
  <si>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</si>
  <si>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</si>
  <si>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</si>
  <si>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</si>
  <si>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</si>
  <si>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</si>
  <si>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</si>
  <si>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</si>
  <si>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</si>
  <si>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</si>
  <si>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</si>
  <si>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</si>
  <si>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</si>
  <si>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</si>
  <si>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</si>
  <si>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</si>
  <si>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</si>
  <si>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</si>
  <si>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</si>
  <si>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</si>
  <si>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</si>
  <si>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</si>
  <si>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</si>
  <si>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</si>
  <si>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</si>
  <si>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</si>
  <si>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</si>
  <si>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</si>
  <si>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</si>
  <si>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</si>
  <si>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</si>
  <si>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</si>
  <si>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</si>
  <si>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</si>
  <si>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</si>
  <si>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</si>
  <si>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</si>
  <si>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</si>
  <si>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</si>
  <si>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</si>
  <si>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</si>
  <si>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</si>
  <si>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</si>
  <si>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</si>
  <si>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</si>
  <si>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</si>
  <si>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</si>
  <si>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</si>
  <si>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</si>
  <si>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</si>
  <si>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</si>
  <si>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</si>
  <si>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</si>
  <si>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</si>
  <si>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</si>
  <si>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</si>
  <si>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</si>
  <si>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</si>
  <si>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</si>
  <si>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</si>
  <si>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</si>
  <si>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</si>
  <si>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</si>
  <si>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</si>
  <si>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</si>
  <si>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</si>
  <si>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</si>
  <si>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</si>
  <si>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</si>
  <si>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</si>
  <si>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</si>
  <si>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</si>
  <si>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</si>
  <si>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</si>
  <si>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</si>
  <si>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</si>
  <si>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</si>
  <si>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</si>
  <si>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</si>
  <si>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</si>
  <si>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</si>
  <si>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</si>
  <si>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</si>
  <si>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</si>
  <si>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</si>
  <si>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</si>
  <si>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</si>
  <si>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</si>
  <si>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</si>
  <si>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</si>
  <si>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</si>
  <si>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</si>
  <si>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</si>
  <si>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</si>
  <si>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</si>
  <si>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</si>
  <si>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</si>
  <si>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</si>
  <si>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</si>
  <si>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</si>
  <si>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</si>
  <si>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</si>
  <si>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</si>
  <si>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</si>
  <si>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</si>
  <si>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</si>
  <si>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</si>
  <si>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</si>
  <si>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</si>
  <si>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</si>
  <si>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</si>
  <si>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</si>
  <si>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</si>
  <si>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</si>
  <si>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</si>
  <si>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</si>
  <si>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</si>
  <si>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</si>
  <si>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</si>
  <si>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</si>
  <si>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</si>
  <si>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</si>
  <si>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</si>
  <si>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</si>
  <si>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</si>
  <si>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</si>
  <si>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</si>
  <si>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</si>
  <si>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</si>
  <si>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</si>
  <si>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</si>
  <si>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</si>
  <si>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</si>
  <si>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</si>
  <si>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</si>
  <si>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</si>
  <si>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</si>
  <si>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</si>
  <si>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</si>
  <si>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</si>
  <si>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</si>
  <si>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</si>
  <si>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</si>
  <si>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</si>
  <si>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</si>
  <si>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</si>
  <si>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</si>
  <si>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</si>
  <si>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</si>
  <si>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</si>
  <si>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</si>
  <si>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</si>
  <si>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</si>
  <si>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</si>
  <si>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</si>
  <si>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</si>
  <si>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</si>
  <si>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</si>
  <si>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</si>
  <si>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</si>
  <si>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</si>
  <si>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</si>
  <si>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</si>
  <si>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</si>
  <si>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</si>
  <si>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</si>
  <si>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</si>
  <si>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</si>
  <si>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</si>
  <si>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</si>
  <si>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</si>
  <si>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</si>
  <si>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</si>
  <si>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</si>
  <si>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</si>
  <si>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</si>
  <si>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</si>
  <si>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</si>
  <si>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</si>
  <si>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</si>
  <si>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</si>
  <si>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</si>
  <si>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</si>
  <si>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</si>
  <si>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</si>
  <si>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</si>
  <si>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</si>
  <si>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</si>
  <si>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</si>
  <si>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</si>
  <si>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</si>
  <si>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</si>
  <si>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</si>
  <si>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</si>
  <si>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</si>
  <si>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</si>
  <si>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</si>
  <si>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</si>
  <si>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</si>
  <si>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</si>
  <si>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</si>
  <si>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</si>
  <si>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</si>
  <si>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</si>
  <si>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</si>
  <si>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</si>
  <si>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</si>
  <si>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</si>
  <si>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</si>
  <si>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</si>
  <si>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</si>
  <si>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</si>
  <si>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</si>
  <si>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</si>
  <si>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</si>
  <si>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</si>
  <si>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</si>
  <si>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</si>
  <si>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</si>
  <si>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</si>
  <si>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</si>
  <si>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</si>
  <si>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</si>
  <si>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</si>
  <si>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</si>
  <si>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</si>
  <si>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</si>
  <si>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</si>
  <si>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</si>
  <si>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</si>
  <si>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</si>
  <si>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</si>
  <si>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</si>
  <si>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</si>
  <si>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</si>
  <si>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</si>
  <si>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</si>
  <si>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</si>
  <si>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</si>
  <si>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</si>
  <si>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</si>
  <si>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</si>
  <si>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</si>
  <si>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</si>
  <si>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</si>
  <si>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</si>
  <si>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</si>
  <si>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</si>
  <si>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</si>
  <si>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</si>
  <si>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</si>
  <si>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</si>
  <si>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</si>
  <si>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</si>
  <si>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</si>
  <si>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</si>
  <si>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</si>
  <si>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</si>
  <si>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</si>
  <si>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</si>
  <si>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</si>
  <si>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</si>
  <si>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</si>
  <si>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</si>
  <si>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</si>
  <si>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</si>
  <si>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</si>
  <si>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</si>
  <si>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</si>
  <si>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</si>
  <si>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</si>
  <si>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</si>
  <si>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</si>
  <si>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</si>
  <si>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</si>
  <si>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</si>
  <si>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</si>
  <si>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</si>
  <si>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</si>
  <si>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</si>
  <si>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</si>
  <si>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</si>
  <si>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</si>
  <si>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</si>
  <si>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</si>
  <si>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</si>
  <si>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</si>
  <si>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</si>
  <si>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</si>
  <si>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</si>
  <si>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</si>
  <si>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</si>
  <si>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</si>
  <si>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</si>
  <si>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</si>
  <si>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</si>
  <si>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</si>
  <si>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</si>
  <si>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</si>
  <si>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</si>
  <si>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</si>
  <si>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</si>
  <si>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</si>
  <si>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</si>
  <si>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</si>
  <si>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</si>
  <si>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</si>
  <si>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</si>
  <si>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</si>
  <si>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</si>
  <si>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</si>
  <si>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</si>
  <si>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</si>
  <si>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</si>
  <si>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</si>
  <si>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</si>
  <si>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</si>
  <si>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</si>
  <si>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</si>
  <si>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</si>
  <si>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</si>
  <si>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</si>
  <si>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</si>
  <si>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</si>
  <si>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</si>
  <si>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</si>
  <si>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</si>
  <si>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</si>
  <si>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</si>
  <si>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</si>
  <si>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</si>
  <si>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</si>
  <si>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</si>
  <si>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</si>
  <si>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</si>
  <si>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</si>
  <si>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</si>
  <si>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</si>
  <si>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</si>
  <si>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</si>
  <si>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</si>
  <si>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</si>
  <si>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</si>
  <si>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</si>
  <si>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</si>
  <si>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</si>
  <si>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</si>
  <si>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</si>
  <si>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</si>
  <si>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</si>
  <si>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</si>
  <si>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</si>
  <si>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</si>
  <si>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</si>
  <si>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</si>
  <si>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</si>
  <si>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</si>
  <si>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</si>
  <si>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</si>
  <si>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</si>
  <si>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</si>
  <si>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</si>
  <si>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</si>
  <si>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</si>
  <si>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</si>
  <si>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</si>
  <si>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</si>
  <si>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</si>
  <si>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</si>
  <si>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</si>
  <si>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</si>
  <si>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</si>
  <si>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</si>
  <si>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</si>
  <si>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</si>
  <si>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</si>
  <si>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</si>
  <si>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</si>
  <si>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</si>
  <si>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</si>
  <si>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</si>
  <si>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</si>
  <si>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</si>
  <si>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</si>
  <si>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</si>
  <si>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</si>
  <si>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</si>
  <si>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</si>
  <si>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</si>
  <si>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</si>
  <si>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</si>
  <si>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</si>
  <si>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</si>
  <si>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</si>
  <si>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</si>
  <si>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</si>
  <si>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</si>
  <si>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</si>
  <si>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</si>
  <si>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</si>
  <si>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</si>
  <si>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</si>
  <si>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</si>
  <si>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</si>
  <si>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</si>
  <si>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</si>
  <si>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</si>
  <si>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</si>
  <si>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</si>
  <si>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</si>
  <si>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</si>
  <si>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</si>
  <si>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</si>
  <si>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</si>
  <si>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</si>
  <si>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</si>
  <si>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</si>
  <si>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</si>
  <si>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</si>
  <si>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</si>
  <si>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</si>
  <si>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</si>
  <si>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</si>
  <si>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</si>
  <si>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</si>
  <si>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</si>
  <si>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</si>
  <si>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</si>
  <si>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</si>
  <si>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</si>
  <si>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</si>
  <si>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</si>
  <si>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</si>
  <si>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</si>
  <si>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</si>
  <si>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</si>
  <si>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</si>
  <si>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</si>
  <si>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</si>
  <si>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</si>
  <si>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</si>
  <si>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</si>
  <si>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</si>
  <si>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</si>
  <si>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</si>
  <si>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</si>
  <si>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</si>
  <si>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</si>
  <si>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</si>
  <si>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</si>
  <si>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</si>
  <si>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</si>
  <si>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</si>
  <si>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</si>
  <si>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</si>
  <si>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</si>
  <si>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</si>
  <si>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</si>
  <si>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</si>
  <si>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</si>
  <si>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</si>
  <si>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</si>
  <si>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</si>
  <si>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</si>
  <si>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</si>
  <si>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</si>
  <si>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</si>
  <si>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</si>
  <si>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</si>
  <si>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</si>
  <si>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</si>
  <si>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</si>
  <si>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</si>
  <si>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</si>
  <si>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</si>
  <si>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</si>
  <si>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</si>
  <si>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</si>
  <si>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</si>
  <si>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</si>
  <si>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</si>
  <si>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</si>
  <si>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</si>
  <si>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</si>
  <si>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</si>
  <si>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</si>
  <si>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</si>
  <si>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</si>
  <si>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</si>
  <si>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</si>
  <si>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</si>
  <si>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</si>
  <si>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</si>
  <si>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</si>
  <si>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</si>
  <si>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</si>
  <si>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</si>
  <si>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</si>
  <si>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</si>
  <si>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</si>
  <si>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</si>
  <si>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</si>
  <si>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</si>
  <si>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</si>
  <si>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</si>
  <si>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</si>
  <si>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</si>
  <si>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</si>
  <si>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</si>
  <si>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</si>
  <si>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</si>
  <si>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</si>
  <si>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</si>
  <si>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</si>
  <si>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</si>
  <si>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</si>
  <si>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</si>
  <si>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</si>
  <si>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</si>
  <si>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</si>
  <si>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</si>
  <si>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</si>
  <si>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</si>
  <si>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</si>
  <si>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</si>
  <si>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</si>
  <si>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</si>
  <si>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</si>
  <si>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</si>
  <si>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</si>
  <si>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</si>
  <si>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</si>
  <si>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</si>
  <si>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</si>
  <si>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</si>
  <si>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</si>
  <si>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</si>
  <si>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</si>
  <si>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</si>
  <si>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</si>
  <si>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</si>
  <si>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</si>
  <si>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</si>
  <si>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</si>
  <si>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</si>
  <si>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</si>
  <si>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</si>
  <si>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</si>
  <si>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</si>
  <si>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</si>
  <si>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</si>
  <si>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</si>
  <si>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</si>
  <si>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</si>
  <si>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</si>
  <si>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</si>
  <si>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</si>
  <si>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</si>
  <si>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</si>
  <si>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</si>
  <si>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</si>
  <si>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</si>
  <si>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</si>
  <si>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</si>
  <si>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</si>
  <si>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</si>
  <si>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</si>
  <si>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</si>
  <si>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</si>
  <si>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</si>
  <si>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</si>
  <si>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</si>
  <si>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</si>
  <si>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</si>
  <si>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</si>
  <si>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</si>
  <si>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</si>
  <si>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</si>
  <si>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</si>
  <si>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</si>
  <si>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</si>
  <si>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</si>
  <si>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</si>
  <si>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</si>
  <si>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</si>
  <si>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</si>
  <si>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</si>
  <si>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</si>
  <si>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</si>
  <si>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</si>
  <si>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</si>
  <si>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</si>
  <si>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</si>
  <si>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</si>
  <si>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</si>
  <si>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</si>
  <si>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</si>
  <si>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</si>
  <si>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</si>
  <si>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</si>
  <si>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</si>
  <si>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</si>
  <si>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</si>
  <si>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</si>
  <si>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</si>
  <si>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</si>
  <si>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</si>
  <si>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</si>
  <si>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</si>
  <si>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</si>
  <si>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</si>
  <si>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</si>
  <si>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</si>
  <si>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</si>
  <si>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</si>
  <si>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</si>
  <si>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</si>
  <si>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</si>
  <si>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</si>
  <si>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</si>
  <si>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</si>
  <si>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</si>
  <si>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</si>
  <si>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</si>
  <si>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</si>
  <si>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</si>
  <si>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</si>
  <si>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</si>
  <si>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</si>
  <si>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</si>
  <si>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</si>
  <si>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</si>
  <si>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</si>
  <si>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</si>
  <si>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</si>
  <si>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</si>
  <si>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</si>
  <si>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</si>
  <si>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</si>
  <si>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</si>
  <si>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</si>
  <si>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</si>
  <si>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</si>
  <si>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</si>
  <si>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</si>
  <si>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</si>
  <si>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</si>
  <si>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</si>
  <si>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</si>
  <si>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</si>
  <si>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</si>
  <si>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</si>
  <si>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</si>
  <si>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</si>
  <si>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</si>
  <si>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</si>
  <si>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</si>
  <si>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</si>
  <si>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</si>
  <si>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</si>
  <si>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</si>
  <si>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</si>
  <si>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</si>
  <si>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</si>
  <si>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</si>
  <si>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</si>
  <si>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</si>
  <si>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</si>
  <si>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</si>
  <si>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</si>
  <si>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</si>
  <si>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</si>
  <si>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</si>
  <si>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</si>
  <si>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</si>
  <si>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</si>
  <si>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</si>
  <si>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</si>
  <si>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</si>
  <si>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</si>
  <si>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</si>
  <si>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</si>
  <si>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</si>
  <si>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</si>
  <si>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</si>
  <si>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</si>
  <si>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</si>
  <si>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</si>
  <si>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</si>
  <si>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</si>
  <si>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</si>
  <si>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</si>
  <si>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</si>
  <si>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</si>
  <si>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</si>
  <si>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</si>
  <si>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</si>
  <si>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</si>
  <si>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</si>
  <si>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</si>
  <si>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</si>
  <si>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</si>
  <si>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</si>
  <si>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</si>
  <si>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</si>
  <si>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</si>
  <si>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</si>
  <si>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</si>
  <si>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</si>
  <si>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</si>
  <si>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</si>
  <si>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</si>
  <si>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</si>
  <si>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</si>
  <si>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</si>
  <si>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</si>
  <si>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</si>
  <si>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</si>
  <si>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</si>
  <si>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</si>
  <si>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</si>
  <si>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</si>
  <si>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</si>
  <si>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</si>
  <si>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</si>
  <si>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</si>
  <si>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</si>
  <si>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</si>
  <si>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</si>
  <si>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</si>
  <si>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</si>
  <si>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</si>
  <si>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</si>
  <si>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</si>
  <si>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</si>
  <si>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</si>
  <si>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</si>
  <si>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</si>
  <si>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</si>
  <si>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</si>
  <si>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</si>
  <si>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</si>
  <si>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</si>
  <si>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</si>
  <si>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</si>
  <si>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</si>
  <si>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</si>
  <si>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</si>
  <si>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</si>
  <si>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</si>
  <si>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</si>
  <si>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</si>
  <si>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</si>
  <si>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</si>
  <si>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</si>
  <si>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</si>
  <si>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</si>
  <si>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</si>
  <si>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</si>
  <si>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</si>
  <si>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</si>
  <si>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</si>
  <si>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</si>
  <si>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</si>
  <si>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</si>
  <si>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</si>
  <si>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</si>
  <si>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</si>
  <si>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</si>
  <si>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</si>
  <si>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</si>
  <si>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</si>
  <si>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</si>
  <si>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</si>
  <si>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</si>
  <si>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</si>
  <si>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</si>
  <si>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</si>
  <si>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</si>
  <si>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</si>
  <si>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</si>
  <si>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</si>
  <si>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</si>
  <si>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</si>
  <si>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</si>
  <si>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</si>
  <si>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</si>
  <si>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</si>
  <si>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</si>
  <si>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</si>
  <si>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</si>
  <si>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</si>
  <si>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</si>
  <si>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</si>
  <si>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</si>
  <si>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</si>
  <si>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</si>
  <si>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</si>
  <si>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</si>
  <si>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</si>
  <si>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</si>
  <si>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</si>
  <si>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</si>
  <si>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</si>
  <si>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</si>
  <si>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</si>
  <si>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</si>
  <si>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</si>
  <si>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</si>
  <si>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</si>
  <si>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</si>
  <si>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</si>
  <si>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</si>
  <si>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</si>
  <si>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</si>
  <si>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</si>
  <si>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</si>
  <si>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</si>
  <si>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</si>
  <si>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</si>
  <si>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</si>
  <si>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</si>
  <si>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</si>
  <si>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</si>
  <si>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</si>
  <si>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</si>
  <si>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</si>
  <si>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</si>
  <si>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</si>
  <si>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</si>
  <si>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</si>
  <si>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</si>
  <si>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</si>
  <si>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</si>
  <si>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</si>
  <si>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</si>
  <si>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</si>
  <si>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</si>
  <si>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</si>
  <si>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</si>
  <si>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</si>
  <si>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</si>
  <si>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</si>
  <si>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</si>
  <si>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</si>
  <si>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</si>
  <si>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</si>
  <si>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</si>
  <si>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</si>
  <si>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</si>
  <si>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</si>
  <si>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</si>
  <si>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</si>
  <si>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</si>
  <si>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</si>
  <si>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</si>
  <si>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</si>
  <si>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</si>
  <si>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</si>
  <si>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</si>
  <si>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</si>
  <si>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</si>
  <si>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</si>
  <si>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</si>
  <si>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</si>
  <si>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</si>
  <si>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</si>
  <si>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</si>
  <si>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</si>
  <si>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</si>
  <si>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</si>
  <si>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</si>
  <si>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</si>
  <si>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</si>
  <si>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</si>
  <si>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</si>
  <si>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</si>
  <si>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</si>
  <si>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</si>
  <si>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</si>
  <si>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</si>
  <si>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</si>
  <si>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</si>
  <si>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</si>
  <si>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</si>
  <si>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</si>
  <si>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</si>
  <si>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</si>
  <si>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</si>
  <si>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</si>
  <si>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</si>
  <si>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</si>
  <si>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</si>
  <si>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</si>
  <si>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</si>
  <si>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</si>
  <si>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</si>
  <si>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</si>
  <si>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</si>
  <si>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</si>
  <si>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</si>
  <si>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</si>
  <si>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</si>
  <si>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</si>
  <si>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</si>
  <si>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</si>
  <si>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</si>
  <si>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</si>
  <si>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</si>
  <si>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</si>
  <si>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</si>
  <si>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</si>
  <si>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</si>
  <si>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</si>
  <si>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</si>
  <si>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</si>
  <si>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</si>
  <si>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</si>
  <si>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</si>
  <si>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</si>
  <si>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</si>
  <si>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</si>
  <si>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</si>
  <si>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</si>
  <si>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</si>
  <si>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</si>
  <si>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</si>
  <si>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</si>
  <si>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</si>
  <si>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</si>
  <si>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</si>
  <si>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</si>
  <si>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</si>
  <si>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</si>
  <si>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</si>
  <si>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</si>
  <si>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</si>
  <si>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</si>
  <si>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</si>
  <si>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</si>
  <si>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</si>
  <si>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</si>
  <si>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</si>
  <si>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</si>
  <si>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</si>
  <si>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</si>
  <si>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</si>
  <si>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</si>
  <si>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</si>
  <si>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</si>
  <si>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</si>
  <si>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</si>
  <si>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</si>
  <si>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</si>
  <si>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</si>
  <si>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</si>
  <si>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</si>
  <si>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</si>
  <si>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</si>
  <si>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</si>
  <si>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</si>
  <si>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</si>
  <si>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</si>
  <si>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</si>
  <si>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</si>
  <si>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</si>
  <si>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</si>
  <si>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</si>
  <si>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</si>
  <si>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</si>
  <si>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</si>
  <si>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</si>
  <si>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</si>
  <si>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</si>
  <si>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</si>
  <si>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</si>
  <si>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</si>
  <si>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</si>
  <si>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</si>
  <si>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</si>
  <si>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</si>
  <si>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</si>
  <si>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</si>
  <si>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</si>
  <si>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</si>
  <si>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</si>
  <si>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</si>
  <si>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</si>
  <si>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</si>
  <si>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</si>
  <si>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</si>
  <si>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</si>
  <si>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</si>
  <si>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</si>
  <si>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</si>
  <si>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</si>
  <si>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</si>
  <si>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</si>
  <si>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</si>
  <si>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</si>
  <si>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</si>
  <si>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</si>
  <si>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</si>
  <si>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</si>
  <si>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</si>
  <si>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</si>
  <si>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</si>
  <si>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</si>
  <si>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</si>
  <si>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</si>
  <si>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</si>
  <si>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</si>
  <si>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</si>
  <si>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</si>
  <si>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</si>
  <si>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</si>
  <si>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</si>
  <si>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</si>
  <si>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</si>
  <si>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</si>
  <si>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</si>
  <si>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</si>
  <si>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</si>
  <si>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</si>
  <si>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</si>
  <si>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</si>
  <si>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</si>
  <si>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</si>
  <si>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</si>
  <si>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</si>
  <si>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</si>
  <si>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</si>
  <si>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</si>
  <si>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</si>
  <si>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</si>
  <si>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</si>
  <si>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</si>
  <si>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</si>
  <si>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</si>
  <si>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</si>
  <si>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</si>
  <si>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</si>
  <si>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</si>
  <si>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</si>
  <si>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</si>
  <si>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</si>
  <si>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</si>
  <si>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</si>
  <si>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</si>
  <si>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</si>
  <si>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</si>
  <si>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</si>
  <si>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</si>
  <si>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</si>
  <si>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</si>
  <si>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</si>
  <si>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</si>
  <si>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</si>
  <si>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</si>
  <si>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</si>
  <si>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</si>
  <si>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</si>
  <si>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</si>
  <si>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</si>
  <si>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</si>
  <si>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</si>
  <si>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</si>
  <si>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</si>
  <si>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</si>
  <si>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</si>
  <si>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</si>
  <si>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</si>
  <si>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</si>
  <si>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</si>
  <si>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</si>
  <si>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</si>
  <si>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</si>
  <si>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</si>
  <si>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</si>
  <si>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</si>
  <si>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</si>
  <si>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</si>
  <si>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</si>
  <si>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</si>
  <si>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</si>
  <si>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</si>
  <si>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</si>
  <si>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</si>
  <si>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</si>
  <si>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</si>
  <si>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</si>
  <si>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</si>
  <si>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</si>
  <si>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</si>
  <si>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</si>
  <si>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</si>
  <si>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</si>
  <si>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</si>
  <si>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</si>
  <si>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</si>
  <si>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</si>
  <si>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</si>
  <si>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</si>
  <si>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</si>
  <si>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</si>
  <si>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</si>
  <si>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</si>
  <si>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</si>
  <si>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</si>
  <si>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</si>
  <si>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</si>
  <si>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</si>
  <si>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</si>
  <si>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</si>
  <si>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</si>
  <si>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</si>
  <si>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</si>
  <si>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</si>
  <si>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</si>
  <si>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</si>
  <si>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</si>
  <si>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</si>
  <si>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</si>
  <si>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</si>
  <si>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</si>
  <si>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</si>
  <si>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</si>
  <si>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</si>
  <si>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</si>
  <si>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</si>
  <si>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</si>
  <si>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</si>
  <si>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</si>
  <si>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</si>
  <si>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</si>
  <si>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</si>
  <si>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</si>
  <si>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</si>
  <si>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</si>
  <si>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</si>
  <si>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</si>
  <si>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</si>
  <si>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</si>
  <si>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</si>
  <si>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</si>
  <si>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</si>
  <si>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</si>
  <si>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</si>
  <si>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</si>
  <si>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</si>
  <si>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</si>
  <si>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</si>
  <si>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</si>
  <si>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</si>
  <si>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</si>
  <si>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</si>
  <si>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</si>
  <si>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</si>
  <si>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</si>
  <si>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</si>
  <si>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</si>
  <si>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</si>
  <si>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</si>
  <si>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</si>
  <si>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</si>
  <si>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</si>
  <si>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</si>
  <si>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</si>
  <si>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</si>
  <si>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</si>
  <si>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</si>
  <si>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</si>
  <si>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</si>
  <si>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</si>
  <si>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</si>
  <si>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</si>
  <si>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</si>
  <si>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</si>
  <si>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</si>
  <si>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</si>
  <si>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</si>
  <si>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</si>
  <si>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</si>
  <si>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</si>
  <si>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</si>
  <si>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</si>
  <si>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</si>
  <si>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</si>
  <si>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</si>
  <si>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</si>
  <si>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</si>
  <si>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</si>
  <si>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</si>
  <si>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</si>
  <si>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</si>
  <si>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</si>
  <si>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</si>
  <si>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</si>
  <si>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</si>
  <si>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</si>
  <si>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</si>
  <si>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</si>
  <si>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</si>
  <si>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</si>
  <si>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</si>
  <si>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</si>
  <si>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</si>
  <si>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</si>
  <si>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</si>
  <si>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</si>
  <si>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</si>
  <si>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</si>
  <si>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</si>
  <si>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</si>
  <si>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</si>
  <si>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</si>
  <si>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</si>
  <si>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</si>
  <si>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</si>
  <si>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</si>
  <si>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</si>
  <si>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</si>
  <si>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</si>
  <si>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</si>
  <si>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</si>
  <si>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</si>
  <si>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</si>
  <si>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</si>
  <si>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</si>
  <si>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</si>
  <si>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</si>
  <si>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</si>
  <si>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</si>
  <si>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</si>
  <si>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</si>
  <si>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</si>
  <si>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</si>
  <si>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</si>
  <si>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</si>
  <si>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</si>
  <si>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</si>
  <si>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</si>
  <si>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</si>
  <si>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</si>
  <si>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</si>
  <si>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</si>
  <si>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</si>
  <si>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</si>
  <si>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</si>
  <si>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</si>
  <si>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</si>
  <si>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</si>
  <si>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</si>
  <si>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</si>
  <si>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</si>
  <si>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</si>
  <si>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</si>
  <si>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</si>
  <si>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</si>
  <si>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</si>
  <si>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</si>
  <si>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</si>
  <si>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</si>
  <si>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</si>
  <si>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</si>
  <si>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</si>
  <si>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</si>
  <si>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</si>
  <si>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</si>
  <si>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</si>
  <si>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</si>
  <si>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</si>
  <si>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</si>
  <si>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</si>
  <si>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</si>
  <si>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</si>
  <si>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</si>
  <si>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</si>
  <si>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</si>
  <si>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</si>
  <si>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</si>
  <si>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</si>
  <si>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</si>
  <si>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</si>
  <si>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</si>
  <si>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</si>
  <si>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</si>
  <si>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</si>
  <si>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</si>
  <si>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</si>
  <si>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</si>
  <si>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</si>
  <si>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</si>
  <si>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</si>
  <si>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</si>
  <si>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</si>
  <si>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</si>
  <si>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</si>
  <si>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</si>
  <si>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</si>
  <si>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</si>
  <si>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</si>
  <si>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</si>
  <si>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</si>
  <si>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</si>
  <si>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</si>
  <si>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</si>
  <si>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</si>
  <si>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</si>
  <si>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</si>
  <si>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</si>
  <si>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</si>
  <si>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</si>
  <si>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</si>
  <si>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</si>
  <si>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</si>
  <si>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</si>
  <si>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</si>
  <si>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</si>
  <si>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</si>
  <si>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</si>
  <si>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</si>
  <si>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</si>
  <si>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</si>
  <si>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</si>
  <si>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</si>
  <si>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</si>
  <si>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</si>
  <si>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</si>
  <si>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</si>
  <si>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</si>
  <si>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</si>
  <si>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</si>
  <si>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</si>
  <si>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</si>
  <si>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</si>
  <si>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</si>
  <si>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</si>
  <si>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</si>
  <si>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</si>
  <si>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</si>
  <si>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</si>
  <si>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</si>
  <si>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</si>
  <si>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</si>
  <si>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</si>
  <si>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</si>
  <si>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</si>
  <si>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</si>
  <si>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</si>
  <si>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</si>
  <si>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</si>
  <si>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</si>
  <si>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</si>
  <si>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</si>
  <si>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</si>
  <si>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</si>
  <si>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</si>
  <si>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</si>
  <si>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</si>
  <si>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</si>
  <si>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</si>
  <si>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</si>
  <si>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</si>
  <si>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</si>
  <si>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</si>
  <si>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</si>
  <si>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</si>
  <si>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</si>
  <si>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</si>
  <si>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</si>
  <si>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</si>
  <si>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</si>
  <si>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</si>
  <si>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</si>
  <si>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</si>
  <si>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</si>
  <si>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</si>
  <si>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</si>
  <si>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</si>
  <si>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</si>
  <si>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</si>
  <si>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</si>
  <si>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</si>
  <si>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</si>
  <si>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</si>
  <si>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</si>
  <si>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</si>
  <si>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</si>
  <si>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</si>
  <si>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</si>
  <si>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</si>
  <si>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</si>
  <si>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</si>
  <si>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</si>
  <si>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</si>
  <si>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</si>
  <si>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</si>
  <si>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</si>
  <si>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</si>
  <si>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</si>
  <si>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</si>
  <si>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</si>
  <si>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</si>
  <si>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</si>
  <si>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</si>
  <si>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</si>
  <si>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</si>
  <si>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</si>
  <si>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</si>
  <si>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</si>
  <si>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</si>
  <si>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</si>
  <si>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</si>
  <si>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</si>
  <si>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</si>
  <si>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</si>
  <si>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</si>
  <si>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</si>
  <si>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</si>
  <si>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</si>
  <si>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</si>
  <si>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</si>
  <si>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</si>
  <si>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</si>
  <si>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</si>
  <si>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</si>
  <si>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</si>
  <si>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</si>
  <si>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</si>
  <si>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</si>
  <si>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</si>
  <si>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</si>
  <si>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</si>
  <si>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</si>
  <si>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</si>
  <si>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</si>
  <si>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</si>
  <si>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</si>
  <si>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</si>
  <si>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</si>
  <si>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</si>
  <si>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</si>
  <si>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</si>
  <si>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</si>
  <si>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</si>
  <si>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</si>
  <si>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</si>
  <si>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</si>
  <si>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</si>
  <si>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</si>
  <si>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</si>
  <si>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</si>
  <si>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</si>
  <si>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</si>
  <si>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</si>
  <si>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</si>
  <si>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</si>
  <si>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</si>
  <si>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</si>
  <si>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</si>
  <si>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</si>
  <si>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</si>
  <si>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</si>
  <si>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</si>
  <si>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</si>
  <si>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</si>
  <si>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</si>
  <si>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</si>
  <si>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</si>
  <si>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</si>
  <si>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</si>
  <si>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</si>
  <si>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</si>
  <si>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</si>
  <si>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</si>
  <si>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</si>
  <si>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</si>
  <si>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</si>
  <si>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</si>
  <si>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</si>
  <si>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</si>
  <si>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</si>
  <si>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</si>
  <si>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</si>
  <si>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</si>
  <si>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</si>
  <si>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</si>
  <si>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</si>
  <si>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</si>
  <si>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</si>
  <si>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</si>
  <si>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</si>
  <si>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</si>
  <si>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</si>
  <si>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</si>
  <si>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</si>
  <si>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</si>
  <si>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</si>
  <si>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</si>
  <si>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</si>
  <si>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</si>
  <si>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</si>
  <si>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</si>
  <si>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</si>
  <si>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</si>
  <si>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</si>
  <si>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</si>
  <si>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</si>
  <si>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</si>
  <si>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</si>
  <si>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</si>
  <si>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</si>
  <si>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</si>
  <si>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</si>
  <si>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</si>
  <si>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</si>
  <si>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</si>
  <si>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</si>
  <si>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</si>
  <si>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</si>
  <si>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</si>
  <si>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</si>
  <si>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</si>
  <si>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</si>
  <si>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</si>
  <si>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</si>
  <si>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</si>
  <si>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</si>
  <si>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</si>
  <si>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</si>
  <si>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</si>
  <si>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</si>
  <si>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</si>
  <si>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</si>
  <si>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</si>
  <si>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</si>
  <si>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</si>
  <si>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</si>
  <si>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</si>
  <si>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</si>
  <si>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</si>
  <si>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</si>
  <si>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</si>
  <si>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</si>
  <si>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</si>
  <si>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</si>
  <si>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</si>
  <si>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</si>
  <si>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</si>
  <si>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</si>
  <si>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</si>
  <si>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</si>
  <si>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</si>
  <si>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</si>
  <si>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</si>
  <si>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</si>
  <si>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</si>
  <si>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</si>
  <si>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</si>
  <si>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</si>
  <si>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</si>
  <si>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</si>
  <si>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</si>
  <si>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</si>
  <si>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</si>
  <si>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</si>
  <si>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</si>
  <si>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</si>
  <si>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</si>
  <si>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</si>
  <si>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</si>
  <si>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</si>
  <si>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</si>
  <si>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</si>
  <si>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</si>
  <si>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</si>
  <si>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</si>
  <si>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</si>
  <si>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</si>
  <si>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</si>
  <si>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</si>
  <si>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</si>
  <si>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</si>
  <si>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</si>
  <si>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</si>
  <si>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</si>
  <si>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</si>
  <si>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</si>
  <si>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</si>
  <si>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</si>
  <si>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</si>
  <si>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</si>
  <si>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</si>
  <si>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</si>
  <si>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</si>
  <si>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</si>
  <si>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</si>
  <si>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</si>
  <si>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</si>
  <si>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</si>
  <si>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</si>
  <si>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</si>
  <si>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</si>
  <si>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</si>
  <si>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</si>
  <si>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</si>
  <si>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</si>
  <si>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</si>
  <si>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</si>
  <si>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</si>
  <si>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</si>
  <si>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</si>
  <si>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</si>
  <si>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</si>
  <si>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</si>
  <si>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</si>
  <si>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</si>
  <si>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</si>
  <si>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</si>
  <si>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</si>
  <si>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</si>
  <si>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</si>
  <si>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</si>
  <si>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</si>
  <si>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</si>
  <si>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</si>
  <si>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</si>
  <si>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</si>
  <si>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</si>
  <si>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</si>
  <si>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</si>
  <si>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</si>
  <si>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</si>
  <si>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</si>
  <si>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</si>
  <si>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</si>
  <si>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</si>
  <si>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</si>
  <si>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</si>
  <si>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</si>
  <si>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</si>
  <si>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</si>
  <si>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</si>
  <si>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</si>
  <si>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</si>
  <si>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</si>
  <si>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</si>
  <si>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</si>
  <si>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</si>
  <si>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</si>
  <si>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</si>
  <si>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</si>
  <si>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</si>
  <si>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</si>
  <si>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</si>
  <si>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</si>
  <si>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</si>
  <si>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</si>
  <si>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</si>
  <si>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</si>
  <si>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</si>
  <si>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</si>
  <si>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</si>
  <si>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</si>
  <si>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</si>
  <si>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</si>
  <si>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</si>
  <si>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</si>
  <si>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</si>
  <si>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</si>
  <si>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</si>
  <si>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</si>
  <si>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</si>
  <si>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</si>
  <si>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</si>
  <si>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</si>
  <si>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</si>
  <si>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</si>
  <si>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</si>
  <si>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</si>
  <si>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</si>
  <si>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</si>
  <si>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</si>
  <si>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</si>
  <si>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</si>
  <si>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</si>
  <si>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</si>
  <si>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</si>
  <si>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</si>
  <si>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</si>
  <si>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</si>
  <si>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</si>
  <si>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</si>
  <si>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</si>
  <si>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</si>
  <si>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</si>
  <si>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</si>
  <si>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</si>
  <si>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</si>
  <si>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</si>
  <si>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</si>
  <si>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</si>
  <si>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</si>
  <si>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</si>
  <si>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</si>
  <si>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</si>
  <si>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</si>
  <si>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</si>
  <si>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</si>
  <si>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</si>
  <si>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</si>
  <si>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</si>
  <si>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</si>
  <si>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</si>
  <si>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</si>
  <si>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</si>
  <si>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</si>
  <si>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</si>
  <si>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</si>
  <si>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</si>
  <si>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</si>
  <si>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</si>
  <si>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</si>
  <si>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</si>
  <si>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</si>
  <si>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</si>
  <si>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</si>
  <si>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</si>
  <si>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</si>
  <si>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</si>
  <si>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</si>
  <si>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</si>
  <si>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</si>
  <si>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</si>
  <si>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</si>
  <si>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</si>
  <si>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</si>
  <si>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</si>
  <si>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</si>
  <si>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</si>
  <si>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</si>
  <si>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</si>
  <si>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</si>
  <si>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</si>
  <si>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</si>
  <si>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</si>
  <si>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</si>
  <si>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</si>
  <si>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</si>
  <si>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</si>
  <si>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</si>
  <si>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</si>
  <si>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</si>
  <si>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</si>
  <si>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</si>
  <si>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</si>
  <si>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</si>
  <si>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</si>
  <si>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</si>
  <si>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</si>
  <si>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</si>
  <si>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</si>
  <si>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</si>
  <si>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</si>
  <si>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</si>
  <si>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</si>
  <si>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</si>
  <si>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</si>
  <si>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</si>
  <si>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</si>
  <si>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</si>
  <si>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</si>
  <si>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</si>
  <si>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</si>
  <si>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</si>
  <si>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</si>
  <si>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</si>
  <si>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</si>
  <si>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</si>
  <si>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</si>
  <si>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</si>
  <si>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</si>
  <si>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</si>
  <si>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</si>
  <si>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</si>
  <si>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</si>
  <si>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</si>
  <si>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</si>
  <si>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</si>
  <si>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</si>
  <si>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</si>
  <si>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</si>
  <si>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</si>
  <si>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</si>
  <si>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</si>
  <si>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</si>
  <si>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</si>
  <si>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</si>
  <si>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</si>
  <si>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</si>
  <si>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</si>
  <si>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</si>
  <si>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</si>
  <si>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</si>
  <si>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</si>
  <si>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</si>
  <si>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</si>
  <si>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</si>
  <si>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</si>
  <si>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</si>
  <si>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</si>
  <si>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</si>
  <si>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</si>
  <si>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</si>
  <si>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</si>
  <si>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</si>
  <si>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</si>
  <si>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</si>
  <si>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</si>
  <si>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</si>
  <si>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</si>
  <si>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</si>
  <si>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</si>
  <si>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</si>
  <si>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</si>
  <si>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</si>
  <si>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</si>
  <si>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</si>
  <si>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</si>
  <si>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</si>
  <si>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</si>
  <si>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</si>
  <si>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</si>
  <si>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</si>
  <si>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</si>
  <si>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</si>
  <si>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</si>
  <si>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</si>
  <si>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</si>
  <si>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</si>
  <si>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</si>
  <si>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</si>
  <si>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</si>
  <si>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</si>
  <si>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</si>
  <si>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</si>
  <si>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</si>
  <si>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</si>
  <si>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</si>
  <si>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</si>
  <si>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</si>
  <si>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</si>
  <si>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</si>
  <si>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</si>
  <si>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</si>
  <si>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</si>
  <si>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</si>
  <si>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</si>
  <si>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</si>
  <si>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</si>
  <si>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</si>
  <si>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</si>
  <si>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</si>
  <si>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</si>
  <si>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</si>
  <si>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</si>
  <si>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</si>
  <si>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</si>
  <si>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</si>
  <si>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</si>
  <si>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</si>
  <si>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</si>
  <si>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</si>
  <si>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</si>
  <si>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</si>
  <si>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</si>
  <si>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</si>
  <si>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</si>
  <si>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</si>
  <si>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</si>
  <si>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</si>
  <si>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</si>
  <si>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</si>
  <si>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</si>
  <si>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</si>
  <si>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</si>
  <si>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</si>
  <si>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</si>
  <si>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</si>
  <si>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</si>
  <si>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</si>
  <si>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</si>
  <si>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</si>
  <si>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</si>
  <si>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</si>
  <si>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</si>
  <si>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</si>
  <si>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</si>
  <si>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</si>
  <si>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</si>
  <si>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</si>
  <si>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</si>
  <si>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</si>
  <si>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</si>
  <si>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</si>
  <si>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</si>
  <si>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</si>
  <si>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</si>
  <si>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</si>
  <si>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</si>
  <si>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</si>
  <si>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</si>
  <si>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</si>
  <si>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</si>
  <si>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</si>
  <si>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</si>
  <si>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</si>
  <si>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</si>
  <si>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</si>
  <si>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</si>
  <si>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</si>
  <si>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</si>
  <si>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</si>
  <si>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</si>
  <si>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</si>
  <si>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</si>
  <si>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</si>
  <si>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</si>
  <si>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</si>
  <si>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</si>
  <si>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</si>
  <si>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</si>
  <si>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</si>
  <si>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</si>
  <si>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</si>
  <si>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</si>
  <si>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</si>
  <si>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</si>
  <si>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</si>
  <si>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</si>
  <si>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</si>
  <si>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</si>
  <si>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</si>
  <si>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</si>
  <si>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</si>
  <si>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</si>
  <si>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</si>
  <si>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</si>
  <si>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</si>
  <si>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</si>
  <si>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</si>
  <si>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</si>
  <si>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</si>
  <si>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</si>
  <si>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</si>
  <si>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</si>
  <si>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</si>
  <si>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</si>
  <si>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</si>
  <si>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</si>
  <si>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</si>
  <si>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</si>
  <si>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</si>
  <si>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</si>
  <si>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</si>
  <si>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</si>
  <si>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</si>
  <si>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</si>
  <si>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</si>
  <si>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</si>
  <si>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</si>
  <si>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</si>
  <si>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</si>
  <si>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</si>
  <si>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</si>
  <si>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</si>
  <si>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</si>
  <si>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</si>
  <si>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</si>
  <si>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</si>
  <si>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</si>
  <si>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</si>
  <si>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</si>
  <si>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</si>
  <si>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</si>
  <si>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</si>
  <si>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</si>
  <si>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</si>
  <si>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</si>
  <si>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</si>
  <si>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</si>
  <si>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</si>
  <si>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</si>
  <si>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</si>
  <si>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</si>
  <si>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</si>
  <si>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</si>
  <si>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</si>
  <si>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</si>
  <si>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</si>
  <si>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</si>
  <si>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</si>
  <si>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</si>
  <si>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</si>
  <si>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</si>
  <si>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</si>
  <si>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</si>
  <si>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</si>
  <si>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</si>
  <si>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</si>
  <si>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</si>
  <si>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</si>
  <si>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</si>
  <si>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</si>
  <si>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</si>
  <si>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</si>
  <si>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</si>
  <si>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</si>
  <si>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</si>
  <si>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</si>
  <si>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</si>
  <si>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</si>
  <si>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</si>
  <si>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</si>
  <si>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</si>
  <si>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</si>
  <si>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</si>
  <si>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</si>
  <si>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</si>
  <si>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</si>
  <si>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</si>
  <si>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</si>
  <si>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</si>
  <si>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</si>
  <si>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</si>
  <si>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</si>
  <si>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</si>
  <si>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</si>
  <si>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</si>
  <si>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</si>
  <si>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</si>
  <si>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</si>
  <si>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</si>
  <si>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</si>
  <si>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</si>
  <si>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</si>
  <si>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</si>
  <si>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</si>
  <si>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</si>
  <si>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</si>
  <si>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</si>
  <si>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</si>
  <si>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</si>
  <si>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</si>
  <si>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</si>
  <si>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</si>
  <si>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</si>
  <si>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</si>
  <si>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</si>
  <si>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</si>
  <si>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</si>
  <si>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</si>
  <si>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</si>
  <si>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</si>
  <si>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</si>
  <si>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</si>
  <si>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</si>
  <si>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</si>
  <si>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</si>
  <si>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</si>
  <si>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</si>
  <si>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</si>
  <si>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</si>
  <si>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</si>
  <si>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</si>
  <si>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</si>
  <si>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</si>
  <si>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</si>
  <si>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</si>
  <si>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</si>
  <si>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</si>
  <si>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</si>
  <si>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</si>
  <si>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</si>
  <si>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</si>
  <si>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</si>
  <si>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</si>
  <si>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</si>
  <si>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</si>
  <si>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</si>
  <si>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</si>
  <si>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</si>
  <si>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</si>
  <si>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</si>
  <si>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</si>
  <si>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</si>
  <si>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</si>
  <si>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</si>
  <si>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</si>
  <si>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</si>
  <si>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</si>
  <si>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</si>
  <si>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</si>
  <si>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</si>
  <si>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</si>
  <si>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</si>
  <si>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</si>
  <si>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</si>
  <si>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</si>
  <si>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</si>
  <si>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</si>
  <si>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</si>
  <si>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</si>
  <si>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</si>
  <si>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</si>
  <si>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</si>
  <si>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</si>
  <si>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</si>
  <si>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</si>
  <si>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</si>
  <si>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</si>
  <si>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</si>
  <si>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</si>
  <si>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</si>
  <si>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</si>
  <si>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</si>
  <si>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</si>
  <si>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</si>
  <si>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</si>
  <si>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</si>
  <si>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</si>
  <si>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</si>
  <si>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</si>
  <si>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</si>
  <si>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</si>
  <si>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</si>
  <si>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</si>
  <si>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</si>
  <si>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</si>
  <si>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</si>
  <si>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</si>
  <si>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</si>
  <si>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</si>
  <si>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</si>
  <si>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</si>
  <si>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</si>
  <si>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</si>
  <si>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</si>
  <si>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</si>
  <si>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</si>
  <si>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</si>
  <si>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</si>
  <si>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</si>
  <si>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</si>
  <si>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</si>
  <si>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</si>
  <si>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</si>
  <si>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</si>
  <si>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</si>
  <si>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</si>
  <si>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</si>
  <si>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</si>
  <si>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</si>
  <si>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</si>
  <si>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</si>
  <si>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</si>
  <si>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</si>
  <si>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</si>
  <si>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</si>
  <si>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</si>
  <si>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</si>
  <si>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</si>
  <si>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</si>
  <si>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</si>
  <si>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</si>
  <si>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</si>
  <si>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</si>
  <si>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</si>
  <si>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</si>
  <si>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</si>
  <si>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</si>
  <si>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</si>
  <si>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</si>
  <si>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</si>
  <si>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</si>
  <si>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</si>
  <si>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</si>
  <si>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</si>
  <si>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</si>
  <si>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</si>
  <si>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</si>
  <si>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</si>
  <si>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</si>
  <si>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</si>
  <si>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</si>
  <si>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</si>
  <si>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</si>
  <si>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</si>
  <si>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</si>
  <si>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</si>
  <si>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</si>
  <si>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</si>
  <si>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</si>
  <si>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</si>
  <si>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</si>
  <si>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</si>
  <si>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</si>
  <si>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</si>
  <si>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</si>
  <si>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</si>
  <si>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</si>
  <si>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</si>
  <si>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</si>
  <si>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</si>
  <si>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</si>
  <si>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</si>
  <si>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</si>
  <si>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</si>
  <si>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</si>
  <si>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</si>
  <si>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</si>
  <si>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</si>
  <si>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</si>
  <si>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</si>
  <si>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</si>
  <si>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</si>
  <si>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</si>
  <si>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</si>
  <si>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</si>
  <si>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</si>
  <si>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</si>
  <si>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</si>
  <si>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</si>
  <si>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</si>
  <si>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</si>
  <si>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</si>
  <si>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</si>
  <si>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</si>
  <si>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</si>
  <si>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</si>
  <si>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</si>
  <si>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</si>
  <si>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</si>
  <si>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</si>
  <si>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</si>
  <si>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</si>
  <si>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</si>
  <si>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</si>
  <si>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</si>
  <si>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</si>
  <si>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</si>
  <si>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</si>
  <si>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</si>
  <si>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</si>
  <si>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</si>
  <si>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</si>
  <si>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</si>
  <si>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</si>
  <si>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</si>
  <si>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</si>
  <si>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</si>
  <si>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</si>
  <si>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</si>
  <si>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</si>
  <si>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</si>
  <si>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</si>
  <si>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</si>
  <si>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</si>
  <si>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</si>
  <si>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</si>
  <si>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</si>
  <si>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</si>
  <si>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</si>
  <si>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</si>
  <si>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</si>
  <si>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</si>
  <si>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</si>
  <si>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</si>
  <si>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</si>
  <si>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</si>
  <si>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</si>
  <si>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</si>
  <si>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</si>
  <si>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</si>
  <si>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</si>
  <si>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</si>
  <si>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</si>
  <si>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</si>
  <si>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</si>
  <si>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</si>
  <si>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</si>
  <si>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</si>
  <si>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</si>
  <si>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</si>
  <si>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</si>
  <si>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</si>
  <si>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</si>
  <si>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</si>
  <si>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</si>
  <si>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</si>
  <si>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</si>
  <si>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</si>
  <si>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</si>
  <si>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</si>
  <si>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</si>
  <si>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</si>
  <si>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</si>
  <si>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</si>
  <si>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</si>
  <si>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</si>
  <si>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</si>
  <si>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</si>
  <si>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</si>
  <si>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</si>
  <si>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</si>
  <si>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</si>
  <si>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</si>
  <si>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</si>
  <si>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</si>
  <si>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</si>
  <si>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</si>
  <si>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</si>
  <si>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</si>
  <si>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</si>
  <si>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</si>
  <si>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</si>
  <si>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</si>
  <si>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</si>
  <si>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</si>
  <si>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</si>
  <si>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</si>
  <si>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</si>
  <si>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</si>
  <si>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</si>
  <si>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</si>
  <si>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</si>
  <si>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</si>
  <si>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</si>
  <si>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</si>
  <si>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</si>
  <si>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</si>
  <si>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</si>
  <si>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</si>
  <si>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</si>
  <si>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</si>
  <si>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</si>
  <si>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</si>
  <si>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</si>
  <si>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</si>
  <si>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</si>
  <si>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</si>
  <si>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</si>
  <si>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</si>
  <si>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</si>
  <si>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</si>
  <si>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</si>
  <si>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</si>
  <si>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</si>
  <si>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</si>
  <si>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</si>
  <si>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</si>
  <si>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</si>
  <si>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</si>
  <si>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</si>
  <si>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</si>
  <si>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</si>
  <si>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</si>
  <si>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</si>
  <si>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</si>
  <si>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</si>
  <si>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</si>
  <si>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</si>
  <si>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</si>
  <si>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</si>
  <si>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</si>
  <si>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</si>
  <si>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</si>
  <si>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</si>
  <si>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</si>
  <si>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</si>
  <si>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</si>
  <si>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</si>
  <si>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</si>
  <si>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</si>
  <si>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</si>
  <si>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</si>
  <si>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</si>
  <si>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</si>
  <si>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</si>
  <si>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</si>
  <si>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</si>
  <si>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</si>
  <si>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</si>
  <si>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</si>
  <si>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</si>
  <si>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</si>
  <si>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</si>
  <si>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</si>
  <si>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</si>
  <si>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</si>
  <si>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</si>
  <si>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</si>
  <si>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</si>
  <si>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</si>
  <si>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</si>
  <si>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</si>
  <si>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</si>
  <si>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</si>
  <si>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</si>
  <si>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</si>
  <si>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</si>
  <si>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</si>
  <si>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</si>
  <si>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</si>
  <si>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</si>
  <si>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</si>
  <si>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</si>
  <si>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</si>
  <si>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</si>
  <si>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</si>
  <si>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</si>
  <si>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</si>
  <si>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</si>
  <si>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</si>
  <si>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</si>
  <si>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</si>
  <si>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</si>
  <si>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</si>
  <si>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</si>
  <si>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</si>
  <si>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</si>
  <si>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</si>
  <si>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</si>
  <si>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</si>
  <si>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</si>
  <si>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</si>
  <si>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</si>
  <si>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</si>
  <si>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</si>
  <si>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</si>
  <si>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</si>
  <si>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</si>
  <si>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</si>
  <si>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</si>
  <si>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</si>
  <si>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</si>
  <si>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</si>
  <si>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</si>
  <si>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</si>
  <si>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</si>
  <si>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</si>
  <si>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</si>
  <si>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</si>
  <si>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</si>
  <si>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</si>
  <si>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</si>
  <si>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</si>
  <si>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</si>
  <si>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</si>
  <si>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</si>
  <si>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</si>
  <si>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</si>
  <si>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</si>
  <si>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</si>
  <si>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</si>
  <si>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</si>
  <si>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</si>
  <si>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</si>
  <si>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</si>
  <si>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</si>
  <si>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</si>
  <si>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</si>
  <si>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</si>
  <si>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</si>
  <si>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</si>
  <si>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</si>
  <si>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</si>
  <si>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</si>
  <si>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</si>
  <si>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</si>
  <si>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</si>
  <si>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</si>
  <si>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</si>
  <si>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</si>
  <si>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</si>
  <si>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</si>
  <si>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</si>
  <si>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</si>
  <si>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</si>
  <si>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</si>
  <si>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</si>
  <si>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</si>
  <si>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</si>
  <si>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</si>
  <si>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</si>
  <si>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</si>
  <si>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</si>
  <si>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</si>
  <si>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</si>
  <si>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</si>
  <si>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</si>
  <si>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</si>
  <si>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</si>
  <si>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</si>
  <si>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</si>
  <si>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</si>
  <si>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</si>
  <si>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</si>
  <si>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</si>
  <si>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</si>
  <si>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</si>
  <si>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</si>
  <si>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</si>
  <si>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</si>
  <si>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</si>
  <si>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</si>
  <si>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</si>
  <si>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</si>
  <si>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</si>
  <si>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</si>
  <si>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</si>
  <si>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</si>
  <si>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</si>
  <si>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</si>
  <si>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</si>
  <si>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</si>
  <si>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</si>
  <si>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</si>
  <si>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</si>
  <si>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</si>
  <si>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</si>
  <si>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</si>
  <si>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</si>
  <si>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</si>
  <si>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</si>
  <si>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</si>
  <si>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</si>
  <si>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</si>
  <si>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</si>
  <si>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</si>
  <si>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</si>
  <si>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</si>
  <si>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</si>
  <si>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</si>
  <si>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</si>
  <si>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</si>
  <si>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</si>
  <si>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</si>
  <si>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</si>
  <si>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</si>
  <si>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</si>
  <si>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</si>
  <si>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</si>
  <si>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</si>
  <si>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</si>
  <si>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</si>
  <si>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</si>
  <si>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</si>
  <si>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</si>
  <si>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</si>
  <si>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</si>
  <si>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</si>
  <si>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</si>
  <si>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</si>
  <si>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</si>
  <si>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</si>
  <si>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</si>
  <si>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</si>
  <si>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</si>
  <si>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</si>
  <si>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</si>
  <si>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</si>
  <si>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</si>
  <si>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</si>
  <si>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</si>
  <si>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</si>
  <si>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</si>
  <si>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</si>
  <si>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</si>
  <si>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</si>
  <si>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</si>
  <si>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</si>
  <si>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</si>
  <si>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</si>
  <si>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</si>
  <si>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</si>
  <si>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</si>
  <si>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</si>
  <si>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</si>
  <si>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</si>
  <si>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</si>
  <si>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</si>
  <si>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</si>
  <si>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</si>
  <si>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</si>
  <si>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</si>
  <si>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</si>
  <si>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</si>
  <si>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</si>
  <si>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</si>
  <si>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</si>
  <si>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</si>
  <si>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</si>
  <si>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</si>
  <si>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</si>
  <si>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</si>
  <si>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</si>
  <si>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</si>
  <si>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</si>
  <si>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</si>
  <si>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</si>
  <si>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</si>
  <si>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</si>
  <si>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</si>
  <si>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</si>
  <si>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</si>
  <si>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</si>
  <si>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</si>
  <si>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</si>
  <si>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</si>
  <si>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</si>
  <si>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</si>
  <si>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</si>
  <si>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</si>
  <si>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</si>
  <si>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</si>
  <si>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</si>
  <si>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</si>
  <si>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</si>
  <si>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</si>
  <si>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</si>
  <si>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</si>
  <si>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</si>
  <si>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</si>
  <si>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</si>
  <si>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</si>
  <si>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</si>
  <si>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</si>
  <si>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</si>
  <si>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</si>
  <si>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</si>
  <si>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</si>
  <si>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</si>
  <si>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</si>
  <si>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</si>
  <si>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</si>
  <si>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</si>
  <si>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</si>
  <si>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</si>
  <si>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</si>
  <si>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</si>
  <si>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</si>
  <si>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</si>
  <si>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</si>
  <si>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</si>
  <si>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</si>
  <si>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</si>
  <si>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</si>
  <si>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</si>
  <si>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</si>
  <si>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</si>
  <si>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</si>
  <si>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</si>
  <si>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</si>
  <si>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</si>
  <si>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</si>
  <si>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</si>
  <si>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</si>
  <si>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</si>
  <si>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</si>
  <si>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</si>
  <si>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</si>
  <si>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</si>
  <si>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</si>
  <si>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</si>
  <si>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</si>
  <si>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</si>
  <si>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</si>
  <si>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</si>
  <si>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</si>
  <si>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</si>
  <si>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</si>
  <si>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</si>
  <si>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</si>
  <si>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</si>
  <si>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</si>
  <si>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</si>
  <si>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</si>
  <si>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</si>
  <si>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</si>
  <si>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</si>
  <si>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</si>
  <si>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</si>
  <si>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</si>
  <si>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</si>
  <si>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</si>
  <si>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</si>
  <si>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</si>
  <si>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</si>
  <si>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</si>
  <si>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</si>
  <si>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</si>
  <si>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</si>
  <si>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</si>
  <si>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</si>
  <si>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</si>
  <si>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</si>
  <si>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</si>
  <si>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</si>
  <si>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</si>
  <si>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</si>
  <si>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</si>
  <si>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</si>
  <si>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</si>
  <si>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</si>
  <si>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</si>
  <si>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</si>
  <si>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</si>
  <si>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</si>
  <si>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</si>
  <si>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</si>
  <si>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</si>
  <si>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</si>
  <si>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</si>
  <si>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</si>
  <si>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</si>
  <si>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</si>
  <si>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</si>
  <si>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</si>
  <si>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</si>
  <si>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</si>
  <si>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</si>
  <si>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</si>
  <si>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</si>
  <si>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</si>
  <si>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</si>
  <si>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</si>
  <si>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</si>
  <si>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</si>
  <si>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</si>
  <si>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</si>
  <si>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</si>
  <si>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</si>
  <si>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</si>
  <si>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</si>
  <si>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</si>
  <si>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</si>
  <si>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</si>
  <si>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</si>
  <si>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</si>
  <si>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</si>
  <si>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</si>
  <si>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</si>
  <si>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</si>
  <si>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</si>
  <si>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</si>
  <si>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</si>
  <si>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</si>
  <si>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</si>
  <si>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</si>
  <si>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</si>
  <si>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</si>
  <si>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</si>
  <si>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</si>
  <si>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</si>
  <si>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</si>
  <si>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</si>
  <si>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</si>
  <si>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</si>
  <si>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</si>
  <si>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</si>
  <si>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</si>
  <si>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</si>
  <si>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</si>
  <si>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</si>
  <si>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</si>
  <si>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</si>
  <si>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</si>
  <si>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</si>
  <si>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</si>
  <si>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</si>
  <si>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</si>
  <si>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</si>
  <si>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</si>
  <si>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</si>
  <si>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</si>
  <si>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</si>
  <si>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</si>
  <si>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</si>
  <si>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</si>
  <si>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</si>
  <si>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</si>
  <si>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</si>
  <si>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</si>
  <si>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</si>
  <si>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</si>
  <si>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</si>
  <si>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</si>
  <si>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</si>
  <si>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</si>
  <si>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</si>
  <si>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</si>
  <si>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</si>
  <si>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</si>
  <si>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</si>
  <si>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</si>
  <si>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</si>
  <si>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</si>
  <si>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</si>
  <si>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</si>
  <si>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</si>
  <si>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</si>
  <si>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</si>
  <si>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</si>
  <si>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</si>
  <si>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</si>
  <si>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</si>
  <si>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</si>
  <si>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</si>
  <si>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</si>
  <si>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</si>
  <si>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</si>
  <si>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</si>
  <si>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</si>
  <si>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</si>
  <si>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</si>
  <si>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</si>
  <si>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</si>
  <si>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</si>
  <si>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</si>
  <si>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</si>
  <si>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</si>
  <si>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</si>
  <si>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</si>
  <si>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</si>
  <si>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</si>
  <si>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</si>
  <si>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</si>
  <si>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</si>
  <si>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</si>
  <si>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</si>
  <si>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</si>
  <si>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</si>
  <si>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</si>
  <si>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</si>
  <si>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</si>
  <si>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</si>
  <si>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</si>
  <si>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</si>
  <si>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</si>
  <si>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</si>
  <si>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</si>
  <si>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</si>
  <si>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</si>
  <si>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</si>
  <si>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</si>
  <si>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</si>
  <si>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</si>
  <si>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</si>
  <si>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</si>
  <si>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</si>
  <si>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</si>
  <si>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</si>
  <si>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</si>
  <si>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</si>
  <si>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</si>
  <si>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</si>
  <si>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</si>
  <si>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</si>
  <si>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</si>
  <si>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</si>
  <si>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</si>
  <si>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</si>
  <si>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</si>
  <si>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</si>
  <si>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</si>
  <si>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</si>
  <si>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</si>
  <si>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</si>
  <si>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</si>
  <si>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</si>
  <si>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</si>
  <si>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</si>
  <si>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</si>
  <si>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</si>
  <si>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</si>
  <si>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</si>
  <si>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</si>
  <si>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</si>
  <si>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</si>
  <si>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</si>
  <si>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</si>
  <si>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</si>
  <si>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</si>
  <si>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</si>
  <si>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</si>
  <si>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</si>
  <si>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</si>
  <si>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</si>
  <si>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</si>
  <si>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</si>
  <si>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</si>
  <si>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</si>
  <si>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</si>
  <si>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</si>
  <si>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</si>
  <si>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</si>
  <si>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</si>
  <si>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</si>
  <si>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</si>
  <si>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</si>
  <si>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</si>
  <si>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</si>
  <si>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</si>
  <si>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</si>
  <si>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</si>
  <si>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</si>
  <si>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</si>
  <si>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</si>
  <si>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</si>
  <si>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</si>
  <si>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</si>
  <si>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</si>
  <si>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</si>
  <si>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</si>
  <si>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</si>
  <si>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</si>
  <si>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</si>
  <si>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</si>
  <si>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</si>
  <si>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</si>
  <si>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</si>
  <si>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</si>
  <si>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</si>
  <si>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</si>
  <si>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</si>
  <si>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</si>
  <si>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</si>
  <si>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</si>
  <si>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</si>
  <si>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</si>
  <si>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</si>
  <si>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</si>
  <si>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</si>
  <si>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</si>
  <si>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</si>
  <si>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</si>
  <si>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</si>
  <si>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</si>
  <si>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</si>
  <si>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</si>
  <si>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</si>
  <si>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</si>
  <si>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</si>
  <si>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</si>
  <si>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</si>
  <si>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</si>
  <si>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</si>
  <si>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</si>
  <si>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</si>
  <si>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</si>
  <si>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</si>
  <si>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</si>
  <si>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</si>
  <si>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</si>
  <si>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</si>
  <si>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</si>
  <si>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</si>
  <si>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</si>
  <si>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</si>
  <si>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</si>
  <si>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</si>
  <si>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</si>
  <si>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</si>
  <si>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</si>
  <si>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</si>
  <si>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</si>
  <si>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</si>
  <si>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</si>
  <si>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</si>
  <si>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</si>
  <si>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</si>
  <si>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</si>
  <si>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</si>
  <si>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</si>
  <si>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</si>
  <si>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</si>
  <si>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</si>
  <si>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</si>
  <si>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</si>
  <si>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</si>
  <si>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</si>
  <si>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</si>
  <si>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</si>
  <si>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</si>
  <si>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</si>
  <si>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</si>
  <si>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</si>
  <si>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</si>
  <si>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</si>
  <si>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</si>
  <si>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</si>
  <si>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</si>
  <si>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</si>
  <si>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</si>
  <si>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</si>
  <si>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</si>
  <si>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</si>
  <si>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</si>
  <si>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</si>
  <si>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</si>
  <si>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</si>
  <si>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</si>
  <si>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</si>
  <si>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</si>
  <si>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</si>
  <si>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</si>
  <si>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</si>
  <si>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</si>
  <si>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</si>
  <si>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</si>
  <si>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</si>
  <si>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</si>
  <si>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</si>
  <si>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</si>
  <si>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</si>
  <si>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</si>
  <si>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</si>
  <si>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</si>
  <si>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</si>
  <si>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</si>
  <si>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</si>
  <si>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</si>
  <si>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</si>
  <si>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</si>
  <si>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</si>
  <si>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</si>
  <si>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</si>
  <si>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</si>
  <si>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</si>
  <si>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</si>
  <si>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</si>
  <si>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</si>
  <si>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</si>
  <si>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</si>
  <si>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</si>
  <si>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</si>
  <si>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</si>
  <si>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</si>
  <si>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</si>
  <si>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</si>
  <si>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</si>
  <si>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</si>
  <si>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</si>
  <si>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</si>
  <si>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</si>
  <si>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</si>
  <si>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</si>
  <si>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</si>
  <si>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</si>
  <si>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</si>
  <si>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</si>
  <si>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</si>
  <si>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</si>
  <si>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</si>
  <si>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</si>
  <si>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</si>
  <si>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</si>
  <si>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</si>
  <si>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</si>
  <si>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</si>
  <si>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</si>
  <si>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</si>
  <si>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</si>
  <si>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</si>
  <si>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</si>
  <si>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</si>
  <si>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</si>
  <si>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</si>
  <si>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</si>
  <si>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</si>
  <si>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</si>
  <si>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</si>
  <si>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</si>
  <si>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</si>
  <si>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</si>
  <si>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</si>
  <si>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</si>
  <si>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</si>
  <si>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</si>
  <si>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</si>
  <si>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</si>
  <si>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</si>
  <si>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</si>
  <si>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</si>
  <si>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</si>
  <si>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</si>
  <si>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</si>
  <si>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</si>
  <si>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</si>
  <si>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</si>
  <si>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</si>
  <si>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</si>
  <si>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</si>
  <si>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</si>
  <si>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</si>
  <si>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</si>
  <si>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</si>
  <si>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</si>
  <si>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</si>
  <si>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</si>
  <si>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</si>
  <si>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</si>
  <si>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</si>
  <si>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</si>
  <si>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</si>
  <si>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</si>
  <si>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</si>
  <si>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</si>
  <si>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</si>
  <si>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</si>
  <si>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</si>
  <si>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</si>
  <si>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</si>
  <si>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</si>
  <si>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</si>
  <si>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</si>
  <si>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</si>
  <si>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</si>
  <si>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</si>
  <si>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</si>
  <si>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</si>
  <si>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</si>
  <si>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</si>
  <si>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</si>
  <si>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</si>
  <si>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</si>
  <si>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</si>
  <si>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</si>
  <si>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</si>
  <si>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</si>
  <si>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</si>
  <si>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</si>
  <si>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</si>
  <si>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</si>
  <si>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</si>
  <si>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</si>
  <si>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</si>
  <si>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</si>
  <si>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</si>
  <si>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</si>
  <si>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</si>
  <si>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</si>
  <si>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</si>
  <si>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</si>
  <si>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</si>
  <si>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</si>
  <si>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</si>
  <si>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</si>
  <si>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</si>
  <si>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</si>
  <si>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</si>
  <si>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</si>
  <si>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</si>
  <si>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</si>
  <si>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</si>
  <si>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</si>
  <si>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</si>
  <si>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</si>
  <si>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</si>
  <si>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</si>
  <si>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</si>
  <si>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</si>
  <si>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</si>
  <si>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</si>
  <si>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</si>
  <si>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</si>
  <si>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</si>
  <si>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</si>
  <si>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</si>
  <si>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</si>
  <si>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</si>
  <si>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</si>
  <si>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</si>
  <si>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</si>
  <si>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</si>
  <si>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</si>
  <si>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</si>
  <si>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</si>
  <si>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</si>
  <si>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</si>
  <si>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</si>
  <si>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</si>
  <si>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</si>
  <si>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</si>
  <si>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</si>
  <si>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</si>
  <si>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</si>
  <si>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</si>
  <si>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</si>
  <si>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</si>
  <si>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</si>
  <si>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</si>
  <si>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</si>
  <si>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</si>
  <si>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</si>
  <si>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</si>
  <si>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</si>
  <si>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</si>
  <si>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</si>
  <si>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</si>
  <si>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</si>
  <si>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</si>
  <si>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</si>
  <si>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</si>
  <si>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</si>
  <si>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</si>
  <si>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</si>
  <si>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</si>
  <si>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</si>
  <si>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</si>
  <si>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</si>
  <si>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</si>
  <si>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</si>
  <si>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</si>
  <si>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</si>
  <si>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</si>
  <si>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</si>
  <si>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</si>
  <si>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</si>
  <si>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</si>
  <si>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</si>
  <si>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</si>
  <si>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</si>
  <si>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</si>
  <si>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</si>
  <si>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</si>
  <si>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</si>
  <si>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</si>
  <si>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</si>
  <si>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</si>
  <si>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</si>
  <si>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</si>
  <si>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</si>
  <si>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</si>
  <si>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</si>
  <si>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</si>
  <si>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</si>
  <si>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</si>
  <si>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</si>
  <si>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</si>
  <si>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</si>
  <si>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</si>
  <si>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</si>
  <si>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</si>
  <si>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</si>
  <si>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</si>
  <si>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</si>
  <si>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</si>
  <si>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</si>
  <si>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</si>
  <si>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</si>
  <si>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</si>
  <si>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</si>
  <si>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</si>
  <si>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</si>
  <si>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</si>
  <si>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</si>
  <si>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</si>
  <si>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</si>
  <si>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</si>
  <si>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</si>
  <si>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</si>
  <si>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</si>
  <si>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</si>
  <si>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</si>
  <si>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</si>
  <si>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</si>
  <si>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</si>
  <si>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</si>
  <si>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</si>
  <si>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</si>
  <si>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</si>
  <si>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</si>
  <si>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</si>
  <si>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</si>
  <si>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</si>
  <si>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</si>
  <si>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</si>
  <si>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</si>
  <si>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</si>
  <si>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</si>
  <si>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</si>
  <si>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</si>
  <si>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</si>
  <si>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</si>
  <si>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</si>
  <si>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</si>
  <si>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</si>
  <si>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</si>
  <si>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</si>
  <si>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</si>
  <si>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</si>
  <si>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</si>
  <si>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</si>
  <si>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</si>
  <si>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</si>
  <si>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</si>
  <si>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</si>
  <si>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</si>
  <si>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</si>
  <si>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</si>
  <si>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</si>
  <si>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</si>
  <si>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</si>
  <si>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</si>
  <si>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</si>
  <si>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</si>
  <si>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</si>
  <si>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</si>
  <si>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</si>
  <si>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</si>
  <si>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</si>
  <si>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</si>
  <si>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</si>
  <si>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</si>
  <si>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</si>
  <si>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</si>
  <si>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</si>
  <si>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</si>
  <si>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</si>
  <si>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</si>
  <si>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</si>
  <si>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</si>
  <si>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</si>
  <si>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</si>
  <si>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</si>
  <si>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</si>
  <si>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</si>
  <si>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</si>
  <si>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</si>
  <si>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</si>
  <si>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</si>
  <si>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</si>
  <si>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</si>
  <si>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</si>
  <si>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</si>
  <si>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</si>
  <si>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</si>
  <si>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</si>
  <si>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</si>
  <si>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</si>
  <si>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</si>
  <si>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</si>
  <si>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</si>
  <si>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</si>
  <si>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</si>
  <si>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</si>
  <si>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</si>
  <si>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</si>
  <si>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</si>
  <si>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</si>
  <si>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</si>
  <si>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</si>
  <si>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</si>
  <si>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</si>
  <si>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</si>
  <si>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</si>
  <si>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</si>
  <si>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</si>
  <si>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</si>
  <si>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</si>
  <si>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</si>
  <si>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</si>
  <si>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</si>
  <si>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</si>
  <si>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</si>
  <si>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</si>
  <si>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</si>
  <si>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</si>
  <si>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</si>
  <si>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</si>
  <si>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</si>
  <si>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</si>
  <si>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</si>
  <si>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</si>
  <si>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</si>
  <si>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</si>
  <si>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</si>
  <si>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</si>
  <si>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</si>
  <si>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</si>
  <si>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</si>
  <si>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</si>
  <si>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</si>
  <si>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</si>
  <si>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</si>
  <si>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</si>
  <si>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</si>
  <si>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</si>
  <si>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</si>
  <si>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</si>
  <si>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</si>
  <si>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</si>
  <si>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</si>
  <si>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</si>
  <si>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</si>
  <si>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</si>
  <si>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</si>
  <si>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</si>
  <si>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</si>
  <si>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</si>
  <si>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</si>
  <si>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</si>
  <si>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</si>
  <si>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</si>
  <si>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</si>
  <si>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</si>
  <si>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</si>
  <si>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</si>
  <si>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</si>
  <si>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</si>
  <si>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</si>
  <si>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</si>
  <si>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</si>
  <si>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</si>
  <si>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</si>
  <si>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</si>
  <si>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</si>
  <si>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</si>
  <si>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</si>
  <si>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</si>
  <si>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</si>
  <si>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</si>
  <si>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</si>
  <si>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</si>
  <si>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</si>
  <si>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</si>
  <si>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</si>
  <si>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</si>
  <si>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</si>
  <si>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</si>
  <si>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</si>
  <si>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</si>
  <si>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</si>
  <si>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</si>
  <si>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</si>
  <si>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</si>
  <si>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</si>
  <si>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</si>
  <si>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</si>
  <si>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</si>
  <si>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</si>
  <si>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</si>
  <si>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</si>
  <si>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</si>
  <si>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</si>
  <si>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</si>
  <si>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</si>
  <si>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</si>
  <si>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</si>
  <si>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</si>
  <si>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</si>
  <si>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</si>
  <si>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</si>
  <si>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</si>
  <si>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</si>
  <si>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</si>
  <si>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</si>
  <si>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</si>
  <si>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</si>
  <si>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</si>
  <si>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</si>
  <si>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</si>
  <si>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</si>
  <si>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</si>
  <si>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</si>
  <si>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</si>
  <si>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</si>
  <si>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</si>
  <si>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</si>
  <si>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</si>
  <si>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</si>
  <si>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</si>
  <si>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</si>
  <si>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</si>
  <si>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</si>
  <si>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</si>
  <si>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</si>
  <si>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</si>
  <si>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</si>
  <si>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</si>
  <si>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</si>
  <si>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</si>
  <si>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</si>
  <si>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</si>
  <si>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</si>
  <si>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</si>
  <si>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</si>
  <si>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</si>
  <si>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</si>
  <si>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</si>
  <si>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</si>
  <si>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</si>
  <si>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</si>
  <si>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</si>
  <si>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</si>
  <si>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</si>
  <si>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</si>
  <si>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</si>
  <si>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</si>
  <si>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</si>
  <si>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</si>
  <si>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</si>
  <si>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</si>
  <si>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</si>
  <si>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</si>
  <si>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</si>
  <si>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</si>
  <si>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</si>
  <si>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</si>
  <si>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</si>
  <si>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</si>
  <si>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</si>
  <si>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</si>
  <si>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</si>
  <si>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</si>
  <si>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</si>
  <si>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</si>
  <si>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</si>
  <si>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</si>
  <si>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</si>
  <si>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</si>
  <si>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</si>
  <si>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</si>
  <si>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</si>
  <si>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</si>
  <si>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</si>
  <si>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</si>
  <si>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</si>
  <si>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</si>
  <si>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</si>
  <si>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</si>
  <si>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</si>
  <si>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</si>
  <si>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</si>
  <si>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</si>
  <si>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</si>
  <si>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</si>
  <si>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</si>
  <si>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</si>
  <si>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</si>
  <si>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</si>
  <si>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</si>
  <si>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</si>
  <si>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</si>
  <si>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</si>
  <si>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</si>
  <si>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</si>
  <si>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</si>
  <si>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</si>
  <si>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</si>
  <si>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</si>
  <si>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</si>
  <si>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</si>
  <si>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</si>
  <si>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</si>
  <si>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</si>
  <si>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</si>
  <si>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</si>
  <si>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</si>
  <si>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</si>
  <si>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</si>
  <si>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</si>
  <si>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</si>
  <si>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</si>
  <si>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</si>
  <si>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</si>
  <si>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</si>
  <si>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</si>
  <si>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</si>
  <si>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</si>
  <si>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</si>
  <si>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</si>
  <si>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</si>
  <si>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</si>
  <si>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</si>
  <si>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</si>
  <si>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</si>
  <si>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</si>
  <si>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</si>
  <si>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</si>
  <si>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</si>
  <si>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</si>
  <si>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</si>
  <si>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</si>
  <si>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</si>
  <si>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</si>
  <si>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</si>
  <si>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</si>
  <si>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</si>
  <si>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</si>
  <si>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</si>
  <si>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</si>
  <si>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</si>
  <si>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</si>
  <si>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</si>
  <si>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</si>
  <si>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</si>
  <si>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</si>
  <si>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</si>
  <si>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</si>
  <si>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</si>
  <si>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</si>
  <si>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</si>
  <si>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</si>
  <si>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</si>
  <si>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</si>
  <si>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</si>
  <si>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</si>
  <si>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</si>
  <si>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</si>
  <si>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</si>
  <si>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</si>
  <si>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</si>
  <si>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</si>
  <si>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</si>
  <si>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</si>
  <si>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</si>
  <si>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</si>
  <si>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</si>
  <si>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</si>
  <si>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</si>
  <si>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</si>
  <si>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</si>
  <si>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</si>
  <si>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</si>
  <si>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</si>
  <si>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</si>
  <si>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</si>
  <si>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</si>
  <si>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</si>
  <si>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</si>
  <si>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</si>
  <si>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</si>
  <si>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</si>
  <si>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</si>
  <si>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</si>
  <si>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</si>
  <si>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</si>
  <si>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</si>
  <si>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</si>
  <si>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</si>
  <si>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</si>
  <si>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</si>
  <si>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</si>
  <si>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</si>
  <si>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</si>
  <si>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</si>
  <si>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</si>
  <si>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</si>
  <si>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</si>
  <si>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</si>
  <si>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</si>
  <si>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</si>
  <si>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</si>
  <si>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</si>
  <si>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</si>
  <si>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</si>
  <si>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</si>
  <si>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</si>
  <si>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</si>
  <si>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</si>
  <si>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</si>
  <si>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</si>
  <si>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</si>
  <si>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</si>
  <si>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</si>
  <si>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</si>
  <si>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</si>
  <si>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</si>
  <si>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</si>
  <si>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</si>
  <si>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</si>
  <si>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</si>
  <si>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</si>
  <si>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</si>
  <si>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</si>
  <si>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</si>
  <si>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</si>
  <si>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</si>
  <si>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</si>
  <si>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</si>
  <si>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</si>
  <si>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</si>
  <si>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</si>
  <si>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</si>
  <si>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</si>
  <si>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</si>
  <si>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</si>
  <si>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</si>
  <si>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</si>
  <si>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</si>
  <si>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</si>
  <si>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</si>
  <si>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</si>
  <si>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</si>
  <si>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</si>
  <si>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</si>
  <si>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</si>
  <si>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</si>
  <si>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</si>
  <si>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</si>
  <si>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</si>
  <si>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</si>
  <si>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</si>
  <si>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</si>
  <si>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</si>
  <si>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</si>
  <si>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</si>
  <si>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</si>
  <si>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</si>
  <si>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</si>
  <si>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</si>
  <si>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</si>
  <si>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</si>
  <si>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</si>
  <si>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</si>
  <si>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</si>
  <si>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</si>
  <si>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</si>
  <si>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</si>
  <si>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</si>
  <si>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</si>
  <si>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</si>
  <si>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</si>
  <si>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</si>
  <si>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</si>
  <si>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</si>
  <si>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</si>
  <si>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</si>
  <si>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</si>
  <si>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</si>
  <si>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</si>
  <si>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</si>
  <si>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</si>
  <si>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</si>
  <si>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</si>
  <si>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</si>
  <si>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</si>
  <si>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</si>
  <si>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</si>
  <si>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</si>
  <si>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</si>
  <si>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</si>
  <si>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</si>
  <si>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</si>
  <si>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</si>
  <si>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</si>
  <si>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</si>
  <si>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</si>
  <si>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</si>
  <si>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</si>
  <si>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</si>
  <si>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</si>
  <si>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</si>
  <si>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</si>
  <si>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</si>
  <si>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</si>
  <si>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</si>
  <si>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</si>
  <si>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</si>
  <si>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</si>
  <si>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</si>
  <si>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</si>
  <si>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</si>
  <si>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</si>
  <si>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</si>
  <si>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</si>
  <si>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</si>
  <si>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</si>
  <si>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</si>
  <si>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</si>
  <si>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</si>
  <si>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</si>
  <si>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</si>
  <si>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</si>
  <si>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</si>
  <si>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</si>
  <si>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</si>
  <si>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</si>
  <si>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</si>
  <si>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</si>
  <si>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</si>
  <si>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</si>
  <si>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</si>
  <si>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</si>
  <si>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</si>
  <si>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</si>
  <si>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</si>
  <si>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</si>
  <si>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</si>
  <si>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</si>
  <si>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</si>
  <si>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</si>
  <si>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</si>
  <si>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</si>
  <si>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</si>
  <si>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</si>
  <si>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</si>
  <si>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</si>
  <si>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</si>
  <si>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</si>
  <si>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</si>
  <si>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</si>
  <si>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</si>
  <si>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</si>
  <si>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</si>
  <si>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</si>
  <si>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</si>
  <si>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</si>
  <si>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</si>
  <si>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</si>
  <si>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</si>
  <si>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</si>
  <si>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</si>
  <si>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</si>
  <si>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</si>
  <si>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</si>
  <si>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</si>
  <si>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</si>
  <si>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</si>
  <si>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</si>
  <si>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</si>
  <si>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</si>
  <si>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</si>
  <si>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</si>
  <si>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</si>
  <si>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</si>
  <si>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</si>
  <si>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</si>
  <si>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</si>
  <si>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</si>
  <si>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</si>
  <si>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</si>
  <si>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</si>
  <si>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</si>
  <si>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</si>
  <si>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</si>
  <si>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</si>
  <si>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</si>
  <si>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</si>
  <si>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</si>
  <si>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</si>
  <si>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</si>
  <si>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</si>
  <si>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</si>
  <si>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</si>
  <si>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</si>
  <si>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</si>
  <si>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</si>
  <si>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</si>
  <si>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</si>
  <si>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</si>
  <si>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</si>
  <si>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</si>
  <si>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</si>
  <si>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</si>
  <si>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</si>
  <si>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</si>
  <si>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</si>
  <si>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</si>
  <si>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</si>
  <si>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</si>
  <si>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</si>
  <si>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</si>
  <si>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</si>
  <si>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</si>
  <si>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</si>
  <si>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</si>
  <si>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</si>
  <si>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</si>
  <si>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</si>
  <si>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</si>
  <si>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</si>
  <si>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</si>
  <si>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</si>
  <si>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</si>
  <si>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</si>
  <si>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</si>
  <si>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</si>
  <si>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</si>
  <si>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</si>
  <si>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</si>
  <si>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</si>
  <si>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</si>
  <si>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</si>
  <si>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</si>
  <si>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</si>
  <si>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</si>
  <si>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</si>
  <si>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</si>
  <si>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</si>
  <si>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</si>
  <si>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</si>
  <si>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</si>
  <si>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</si>
  <si>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</si>
  <si>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</si>
  <si>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</si>
  <si>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</si>
  <si>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</si>
  <si>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</si>
  <si>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</si>
  <si>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</si>
  <si>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</si>
  <si>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</si>
  <si>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</si>
  <si>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</si>
  <si>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</si>
  <si>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</si>
  <si>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</si>
  <si>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</si>
  <si>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</si>
  <si>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</si>
  <si>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</si>
  <si>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</si>
  <si>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</si>
  <si>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</si>
  <si>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</si>
  <si>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</si>
  <si>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</si>
  <si>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</si>
  <si>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</si>
  <si>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</si>
  <si>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</si>
  <si>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</si>
  <si>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</si>
  <si>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</si>
  <si>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</si>
  <si>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</si>
  <si>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</si>
  <si>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</si>
  <si>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</si>
  <si>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</si>
  <si>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</si>
  <si>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</si>
  <si>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</si>
  <si>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</si>
  <si>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</si>
  <si>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</si>
  <si>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</si>
  <si>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</si>
  <si>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</si>
  <si>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</si>
  <si>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</si>
  <si>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</si>
  <si>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</si>
  <si>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</si>
  <si>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</si>
  <si>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</si>
  <si>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</si>
  <si>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</si>
  <si>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</si>
  <si>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</si>
  <si>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</si>
  <si>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</si>
  <si>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</si>
  <si>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</si>
  <si>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</si>
  <si>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</si>
  <si>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</si>
  <si>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</si>
  <si>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</si>
  <si>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</si>
  <si>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</si>
  <si>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</si>
  <si>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</si>
  <si>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</si>
  <si>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</si>
  <si>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</si>
  <si>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</si>
  <si>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</si>
  <si>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</si>
  <si>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</si>
  <si>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</si>
  <si>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</si>
  <si>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</si>
  <si>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</si>
  <si>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</si>
  <si>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</si>
  <si>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</si>
  <si>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</si>
  <si>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</si>
  <si>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</si>
  <si>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</si>
  <si>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</si>
  <si>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</si>
  <si>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</si>
  <si>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</si>
  <si>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</si>
  <si>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</si>
  <si>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</si>
  <si>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</si>
  <si>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</si>
  <si>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</si>
  <si>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</si>
  <si>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</si>
  <si>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</si>
  <si>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</si>
  <si>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</si>
  <si>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</si>
  <si>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</si>
  <si>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</si>
  <si>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</si>
  <si>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</si>
  <si>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</si>
  <si>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</si>
  <si>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</si>
  <si>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</si>
  <si>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</si>
  <si>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</si>
  <si>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</si>
  <si>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</si>
  <si>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</si>
  <si>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</si>
  <si>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</si>
  <si>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</si>
  <si>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</si>
  <si>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</si>
  <si>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</si>
  <si>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</si>
  <si>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</si>
  <si>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</si>
  <si>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</si>
  <si>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</si>
  <si>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</si>
  <si>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</si>
  <si>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</si>
  <si>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</si>
  <si>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</si>
  <si>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</si>
  <si>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</si>
  <si>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</si>
  <si>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</si>
  <si>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</si>
  <si>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</si>
  <si>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</si>
  <si>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</si>
  <si>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</si>
  <si>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</si>
  <si>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</si>
  <si>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</si>
  <si>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</si>
  <si>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</si>
  <si>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</si>
  <si>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</si>
  <si>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</si>
  <si>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</si>
  <si>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</si>
  <si>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</si>
  <si>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</si>
  <si>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</si>
  <si>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</si>
  <si>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</si>
  <si>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</si>
  <si>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</si>
  <si>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</si>
  <si>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</si>
  <si>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</si>
  <si>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</si>
  <si>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</si>
  <si>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</si>
  <si>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</si>
  <si>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</si>
  <si>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</si>
  <si>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</si>
  <si>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</si>
  <si>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</si>
  <si>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</si>
  <si>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</si>
  <si>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</si>
  <si>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</si>
  <si>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</si>
  <si>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</si>
  <si>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</si>
  <si>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</si>
  <si>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</si>
  <si>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</si>
  <si>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</si>
  <si>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</si>
  <si>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</si>
  <si>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</si>
  <si>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</si>
  <si>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</si>
  <si>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</si>
  <si>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</si>
  <si>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</si>
  <si>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</si>
  <si>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</si>
  <si>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</si>
  <si>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</si>
  <si>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</si>
  <si>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</si>
  <si>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</si>
  <si>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</si>
  <si>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</si>
  <si>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</si>
  <si>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</si>
  <si>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</si>
  <si>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</si>
  <si>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</si>
  <si>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</si>
  <si>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</si>
  <si>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</si>
  <si>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</si>
  <si>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</si>
  <si>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</si>
  <si>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</si>
  <si>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</si>
  <si>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</si>
  <si>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</si>
  <si>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</si>
  <si>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</si>
  <si>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</si>
  <si>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</si>
  <si>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</si>
  <si>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</si>
  <si>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</si>
  <si>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</si>
  <si>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</si>
  <si>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</si>
  <si>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</si>
  <si>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</si>
  <si>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</si>
  <si>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</si>
  <si>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</si>
  <si>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</si>
  <si>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</si>
  <si>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</si>
  <si>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</si>
  <si>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</si>
  <si>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</si>
  <si>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</si>
  <si>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</si>
  <si>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</si>
  <si>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</si>
  <si>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</si>
  <si>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</si>
  <si>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</si>
  <si>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</si>
  <si>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</si>
  <si>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</si>
  <si>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</si>
  <si>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</si>
  <si>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</si>
  <si>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</si>
  <si>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</si>
  <si>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</si>
  <si>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</si>
  <si>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</si>
  <si>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</si>
  <si>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</si>
  <si>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</si>
  <si>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</si>
  <si>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</si>
  <si>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</si>
  <si>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</si>
  <si>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</si>
  <si>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</si>
  <si>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</si>
  <si>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</si>
  <si>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</si>
  <si>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</si>
  <si>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</si>
  <si>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</si>
  <si>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</si>
  <si>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</si>
  <si>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</si>
  <si>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</si>
  <si>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</si>
  <si>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</si>
  <si>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</si>
  <si>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</si>
  <si>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</si>
  <si>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</si>
  <si>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</si>
  <si>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</si>
  <si>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</si>
  <si>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</si>
  <si>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</si>
  <si>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</si>
  <si>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</si>
  <si>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</si>
  <si>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</si>
  <si>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</si>
  <si>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</si>
  <si>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</si>
  <si>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</si>
  <si>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</si>
  <si>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</si>
  <si>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</si>
  <si>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</si>
  <si>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</si>
  <si>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</si>
  <si>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</si>
  <si>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</si>
  <si>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</si>
  <si>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</si>
  <si>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</si>
  <si>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</si>
  <si>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</si>
  <si>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</si>
  <si>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</si>
  <si>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</si>
  <si>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</si>
  <si>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</si>
  <si>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</si>
  <si>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</si>
  <si>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</si>
  <si>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</si>
  <si>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</si>
  <si>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</si>
  <si>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</si>
  <si>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</si>
  <si>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</si>
  <si>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</si>
  <si>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</si>
  <si>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</si>
  <si>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</si>
  <si>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</si>
  <si>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</si>
  <si>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</si>
  <si>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</si>
  <si>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</si>
  <si>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</si>
  <si>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</si>
  <si>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</si>
  <si>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</si>
  <si>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</si>
  <si>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</si>
  <si>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</si>
  <si>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</si>
  <si>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</si>
  <si>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</si>
  <si>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</si>
  <si>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</si>
  <si>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</si>
  <si>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</si>
  <si>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</si>
  <si>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</si>
  <si>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</si>
  <si>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</si>
  <si>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</si>
  <si>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</si>
  <si>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</si>
  <si>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</si>
  <si>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</si>
  <si>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</si>
  <si>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</si>
  <si>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</si>
  <si>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</si>
  <si>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</si>
  <si>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</si>
  <si>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</si>
  <si>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</si>
  <si>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</si>
  <si>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</si>
  <si>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</si>
  <si>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</si>
  <si>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</si>
  <si>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</si>
  <si>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</si>
  <si>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</si>
  <si>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</si>
  <si>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</si>
  <si>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</si>
  <si>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</si>
  <si>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</si>
  <si>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</si>
  <si>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</si>
  <si>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</si>
  <si>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</si>
  <si>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</si>
  <si>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</si>
  <si>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</si>
  <si>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</si>
  <si>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</si>
  <si>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</si>
  <si>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</si>
  <si>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</si>
  <si>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</si>
  <si>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</si>
  <si>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</si>
  <si>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</si>
  <si>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</si>
  <si>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</si>
  <si>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</si>
  <si>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</si>
  <si>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</si>
  <si>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</si>
  <si>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</si>
  <si>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</si>
  <si>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</si>
  <si>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</si>
  <si>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</si>
  <si>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</si>
  <si>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</si>
  <si>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</si>
  <si>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</si>
  <si>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</si>
  <si>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</si>
  <si>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</si>
  <si>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</si>
  <si>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</si>
  <si>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</si>
  <si>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</si>
  <si>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</si>
  <si>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</si>
  <si>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</si>
  <si>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</si>
  <si>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</si>
  <si>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</si>
  <si>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</si>
  <si>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</si>
  <si>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</si>
  <si>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</si>
  <si>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</si>
  <si>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</si>
  <si>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</si>
  <si>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</si>
  <si>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</si>
  <si>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</si>
  <si>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</si>
  <si>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</si>
  <si>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</si>
  <si>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</si>
  <si>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</si>
  <si>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</si>
  <si>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</si>
  <si>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</si>
  <si>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</si>
  <si>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</si>
  <si>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</si>
  <si>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</si>
  <si>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</si>
  <si>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</si>
  <si>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</si>
  <si>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</si>
  <si>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</si>
  <si>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</si>
  <si>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</si>
  <si>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</si>
  <si>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</si>
  <si>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</si>
  <si>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</si>
  <si>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</si>
  <si>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</si>
  <si>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</si>
  <si>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</si>
  <si>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</si>
  <si>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</si>
  <si>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</si>
  <si>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</si>
  <si>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</si>
  <si>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</si>
  <si>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</si>
  <si>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</si>
  <si>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</si>
  <si>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</si>
  <si>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</si>
  <si>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</si>
  <si>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</si>
  <si>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</si>
  <si>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</si>
  <si>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</si>
  <si>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</si>
  <si>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</si>
  <si>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</si>
  <si>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</si>
  <si>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</si>
  <si>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</si>
  <si>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</si>
  <si>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</si>
  <si>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</si>
  <si>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</si>
  <si>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</si>
  <si>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</si>
  <si>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</si>
  <si>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</si>
  <si>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</si>
  <si>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</si>
  <si>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</si>
  <si>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</si>
  <si>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</si>
  <si>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</si>
  <si>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</si>
  <si>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</si>
  <si>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</si>
  <si>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</si>
  <si>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</si>
  <si>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</si>
  <si>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</si>
  <si>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</si>
  <si>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</si>
  <si>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</si>
  <si>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</si>
  <si>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</si>
  <si>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</si>
  <si>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</si>
  <si>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</si>
  <si>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</si>
  <si>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</si>
  <si>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</si>
  <si>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</si>
  <si>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</si>
  <si>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</si>
  <si>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</si>
  <si>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</si>
  <si>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</si>
  <si>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</si>
  <si>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</si>
  <si>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</si>
  <si>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</si>
  <si>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</si>
  <si>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</si>
  <si>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</si>
  <si>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</si>
  <si>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</si>
  <si>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</si>
  <si>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</si>
  <si>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</si>
  <si>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</si>
  <si>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</si>
  <si>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</si>
  <si>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</si>
  <si>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</si>
  <si>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</si>
  <si>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</si>
  <si>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</si>
  <si>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</si>
  <si>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</si>
  <si>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</si>
  <si>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</si>
  <si>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</si>
  <si>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</si>
  <si>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</si>
  <si>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</si>
  <si>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</si>
  <si>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</si>
  <si>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</si>
  <si>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</si>
  <si>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</si>
  <si>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</si>
  <si>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</si>
  <si>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</si>
  <si>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</si>
  <si>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</si>
  <si>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</si>
  <si>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</si>
  <si>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</si>
  <si>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</si>
  <si>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</si>
  <si>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</si>
  <si>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</si>
  <si>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</si>
  <si>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</si>
  <si>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</si>
  <si>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</si>
  <si>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</si>
  <si>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</si>
  <si>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</si>
  <si>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</si>
  <si>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</si>
  <si>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</si>
  <si>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</si>
  <si>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</si>
  <si>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</si>
  <si>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</si>
  <si>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</si>
  <si>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</si>
  <si>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</si>
  <si>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</si>
  <si>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</si>
  <si>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</si>
  <si>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</si>
  <si>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</si>
  <si>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</si>
  <si>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</si>
  <si>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</si>
  <si>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</si>
  <si>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</si>
  <si>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</si>
  <si>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</si>
  <si>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</si>
  <si>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</si>
  <si>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</si>
  <si>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</si>
  <si>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</si>
  <si>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</si>
  <si>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</si>
  <si>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</si>
  <si>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</si>
  <si>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</si>
  <si>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</si>
  <si>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</si>
  <si>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</si>
  <si>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</si>
  <si>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</si>
  <si>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</si>
  <si>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</si>
  <si>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</si>
  <si>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</si>
  <si>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</si>
  <si>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</si>
  <si>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</si>
  <si>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</si>
  <si>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</si>
  <si>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</si>
  <si>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</si>
  <si>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</si>
  <si>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</si>
  <si>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</si>
  <si>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</si>
  <si>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</si>
  <si>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</si>
  <si>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</si>
  <si>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</si>
  <si>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</si>
  <si>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</si>
  <si>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</si>
  <si>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</si>
  <si>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</si>
  <si>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</si>
  <si>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</si>
  <si>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</si>
  <si>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</si>
  <si>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</si>
  <si>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</si>
  <si>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</si>
  <si>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</si>
  <si>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</si>
  <si>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</si>
  <si>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</si>
  <si>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</si>
  <si>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</si>
  <si>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</si>
  <si>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</si>
  <si>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</si>
  <si>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</si>
  <si>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</si>
  <si>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</si>
  <si>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</si>
  <si>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</si>
  <si>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</si>
  <si>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</si>
  <si>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</si>
  <si>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</si>
  <si>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</si>
  <si>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</si>
  <si>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</si>
  <si>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</si>
  <si>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</si>
  <si>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</si>
  <si>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</si>
  <si>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</si>
  <si>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</si>
  <si>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</si>
  <si>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</si>
  <si>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</si>
  <si>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</si>
  <si>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</si>
  <si>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</si>
  <si>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</si>
  <si>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</si>
  <si>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</si>
  <si>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</si>
  <si>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</si>
  <si>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</si>
  <si>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</si>
  <si>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</si>
  <si>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</si>
  <si>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</si>
  <si>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</si>
  <si>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</si>
  <si>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</si>
  <si>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</si>
  <si>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</si>
  <si>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</si>
  <si>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</si>
  <si>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</si>
  <si>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</si>
  <si>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</si>
  <si>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</si>
  <si>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</si>
  <si>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</si>
  <si>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</si>
  <si>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</si>
  <si>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</si>
  <si>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</si>
  <si>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</si>
  <si>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</si>
  <si>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</si>
  <si>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</si>
  <si>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</si>
  <si>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</si>
  <si>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</si>
  <si>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</si>
  <si>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</si>
  <si>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</si>
  <si>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</si>
  <si>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</si>
  <si>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</si>
  <si>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</si>
  <si>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</si>
  <si>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</si>
  <si>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</si>
  <si>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</si>
  <si>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</si>
  <si>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</si>
  <si>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</si>
  <si>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</si>
  <si>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</si>
  <si>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</si>
  <si>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</si>
  <si>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</si>
  <si>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</si>
  <si>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</si>
  <si>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</si>
  <si>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</si>
  <si>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</si>
  <si>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</si>
  <si>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</si>
  <si>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</si>
  <si>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</si>
  <si>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</si>
  <si>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</si>
  <si>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</si>
  <si>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</si>
  <si>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</si>
  <si>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</si>
  <si>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</si>
  <si>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</si>
  <si>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</si>
  <si>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</si>
  <si>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</si>
  <si>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</si>
  <si>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</si>
  <si>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</si>
  <si>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</si>
  <si>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</si>
  <si>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</si>
  <si>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</si>
  <si>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</si>
  <si>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</si>
  <si>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</si>
  <si>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</si>
  <si>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</si>
  <si>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</si>
  <si>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</si>
  <si>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</si>
  <si>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</si>
  <si>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</si>
  <si>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</si>
  <si>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</si>
  <si>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</si>
  <si>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</si>
  <si>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</si>
  <si>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</si>
  <si>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</si>
  <si>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</si>
  <si>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</si>
  <si>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</si>
  <si>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</si>
  <si>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</si>
  <si>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</si>
  <si>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</si>
  <si>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</si>
  <si>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</si>
  <si>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</si>
  <si>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</si>
  <si>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</si>
  <si>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</si>
  <si>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</si>
  <si>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</si>
  <si>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</si>
  <si>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</si>
  <si>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</si>
  <si>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</si>
  <si>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</si>
  <si>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</si>
  <si>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</si>
  <si>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</si>
  <si>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</si>
  <si>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</si>
  <si>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</si>
  <si>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</si>
  <si>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</si>
  <si>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</si>
  <si>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</si>
  <si>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</si>
  <si>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</si>
  <si>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</si>
  <si>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</si>
  <si>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</si>
  <si>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</si>
  <si>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</si>
  <si>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</si>
  <si>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</si>
  <si>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</si>
  <si>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</si>
  <si>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</si>
  <si>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</si>
  <si>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</si>
  <si>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</si>
  <si>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</si>
  <si>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</si>
  <si>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</si>
  <si>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</si>
  <si>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</si>
  <si>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</si>
  <si>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</si>
  <si>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</si>
  <si>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</si>
  <si>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</si>
  <si>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</si>
  <si>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</si>
  <si>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</si>
  <si>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</si>
  <si>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</si>
  <si>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</si>
  <si>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</si>
  <si>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</si>
  <si>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</si>
  <si>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</si>
  <si>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</si>
  <si>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</si>
  <si>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</si>
  <si>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</si>
  <si>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</si>
  <si>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</si>
  <si>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</si>
  <si>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</si>
  <si>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</si>
  <si>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</si>
  <si>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</si>
  <si>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</si>
  <si>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</si>
  <si>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</si>
  <si>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</si>
  <si>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</si>
  <si>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</si>
  <si>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</si>
  <si>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</si>
  <si>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</si>
  <si>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</si>
  <si>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</si>
  <si>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</si>
  <si>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</si>
  <si>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</si>
  <si>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</si>
  <si>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</si>
  <si>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</si>
  <si>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</si>
  <si>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</si>
  <si>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</si>
  <si>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</si>
  <si>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</si>
  <si>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</si>
  <si>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</si>
  <si>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</si>
  <si>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</si>
  <si>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</si>
  <si>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</si>
  <si>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</si>
  <si>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</si>
  <si>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</si>
  <si>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</si>
  <si>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</si>
  <si>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</si>
  <si>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</si>
  <si>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</si>
  <si>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</si>
  <si>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</si>
  <si>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</si>
  <si>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</si>
  <si>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</si>
  <si>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</si>
  <si>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</si>
  <si>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</si>
  <si>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</si>
  <si>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</si>
  <si>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</si>
  <si>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</si>
  <si>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</si>
  <si>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</si>
  <si>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</si>
  <si>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</si>
  <si>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</si>
  <si>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</si>
  <si>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</si>
  <si>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</si>
  <si>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</si>
  <si>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</si>
  <si>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</si>
  <si>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</si>
  <si>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</si>
  <si>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</si>
  <si>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</si>
  <si>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</si>
  <si>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</si>
  <si>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</si>
  <si>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</si>
  <si>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</si>
  <si>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</si>
  <si>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</si>
  <si>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</si>
  <si>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</si>
  <si>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</si>
  <si>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</si>
  <si>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</si>
  <si>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</si>
  <si>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</si>
  <si>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</si>
  <si>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</si>
  <si>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</si>
  <si>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</si>
  <si>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</si>
  <si>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</si>
  <si>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</si>
  <si>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</si>
  <si>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</si>
  <si>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</si>
  <si>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</si>
  <si>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</si>
  <si>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</si>
  <si>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</si>
  <si>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</si>
  <si>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</si>
  <si>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</si>
  <si>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</si>
  <si>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</si>
  <si>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</si>
  <si>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</si>
  <si>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</si>
  <si>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</si>
  <si>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</si>
  <si>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</si>
  <si>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</si>
  <si>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</si>
  <si>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</si>
  <si>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</si>
  <si>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</si>
  <si>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</si>
  <si>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</si>
  <si>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</si>
  <si>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</si>
  <si>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</si>
  <si>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</si>
  <si>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</si>
  <si>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</si>
  <si>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</si>
  <si>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</si>
  <si>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</si>
  <si>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</si>
  <si>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</si>
  <si>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</si>
  <si>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</si>
  <si>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</si>
  <si>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</si>
  <si>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</si>
  <si>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</si>
  <si>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</si>
  <si>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</si>
  <si>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</si>
  <si>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</si>
  <si>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</si>
  <si>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</si>
  <si>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</si>
  <si>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</si>
  <si>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</si>
  <si>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</si>
  <si>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</si>
  <si>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</si>
  <si>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</si>
  <si>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</si>
  <si>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</si>
  <si>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</si>
  <si>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</si>
  <si>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</si>
  <si>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</si>
  <si>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</si>
  <si>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</si>
  <si>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</si>
  <si>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</si>
  <si>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</si>
  <si>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</si>
  <si>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</si>
  <si>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</si>
  <si>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</si>
  <si>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</si>
  <si>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</si>
  <si>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</si>
  <si>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</si>
  <si>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</si>
  <si>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</si>
  <si>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</si>
  <si>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</si>
  <si>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</si>
  <si>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</si>
  <si>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</si>
  <si>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</si>
  <si>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</si>
  <si>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</si>
  <si>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</si>
  <si>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</si>
  <si>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</si>
  <si>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</si>
  <si>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</si>
  <si>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</si>
  <si>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</si>
  <si>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</si>
  <si>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</si>
  <si>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</si>
  <si>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</si>
  <si>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</si>
  <si>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</si>
  <si>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</si>
  <si>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</si>
  <si>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</si>
  <si>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</si>
  <si>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</si>
  <si>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</si>
  <si>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</si>
  <si>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</si>
  <si>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</si>
  <si>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</si>
  <si>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</si>
  <si>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</si>
  <si>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</si>
  <si>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</si>
  <si>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</si>
  <si>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</si>
  <si>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</si>
  <si>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</si>
  <si>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</si>
  <si>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</si>
  <si>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</si>
  <si>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</si>
  <si>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</si>
  <si>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</si>
  <si>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</si>
  <si>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</si>
  <si>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</si>
  <si>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</si>
  <si>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</si>
  <si>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</si>
  <si>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</si>
  <si>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</si>
  <si>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</si>
  <si>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</si>
  <si>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</si>
  <si>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</si>
  <si>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</si>
  <si>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</si>
  <si>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</si>
  <si>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</si>
  <si>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</si>
  <si>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</si>
  <si>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</si>
  <si>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</si>
  <si>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</si>
  <si>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</si>
  <si>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</si>
  <si>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</si>
  <si>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</si>
  <si>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</si>
  <si>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</si>
  <si>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</si>
  <si>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</si>
  <si>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</si>
  <si>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</si>
  <si>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</si>
  <si>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</si>
  <si>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</si>
  <si>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</si>
  <si>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</si>
  <si>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</si>
  <si>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</si>
  <si>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</si>
  <si>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</si>
  <si>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</si>
  <si>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</si>
  <si>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</si>
  <si>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</si>
  <si>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</si>
  <si>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</si>
  <si>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</si>
  <si>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</si>
  <si>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</si>
  <si>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</si>
  <si>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</si>
  <si>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</si>
  <si>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</si>
  <si>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</si>
  <si>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</si>
  <si>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</si>
  <si>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</si>
  <si>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</si>
  <si>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</si>
  <si>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</si>
  <si>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</si>
  <si>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</si>
  <si>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</si>
  <si>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</si>
  <si>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</si>
  <si>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</si>
  <si>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</si>
  <si>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</si>
  <si>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</si>
  <si>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</si>
  <si>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</si>
  <si>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</si>
  <si>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</si>
  <si>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</si>
  <si>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</si>
  <si>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</si>
  <si>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</si>
  <si>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</si>
  <si>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</si>
  <si>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</si>
  <si>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</si>
  <si>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</si>
  <si>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</si>
  <si>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</si>
  <si>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</si>
  <si>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</si>
  <si>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</si>
  <si>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</si>
  <si>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</si>
  <si>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</si>
  <si>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</si>
  <si>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</si>
  <si>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</si>
  <si>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</si>
  <si>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</si>
  <si>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</si>
  <si>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</si>
  <si>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</si>
  <si>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</si>
  <si>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</si>
  <si>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</si>
  <si>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</si>
  <si>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</si>
  <si>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</si>
  <si>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</si>
  <si>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</si>
  <si>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</si>
  <si>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</si>
  <si>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</si>
  <si>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</si>
  <si>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</si>
  <si>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</si>
  <si>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</si>
  <si>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</si>
  <si>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</si>
  <si>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</si>
  <si>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</si>
  <si>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</si>
  <si>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</si>
  <si>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</si>
  <si>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</si>
  <si>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</si>
  <si>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</si>
  <si>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</si>
  <si>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</si>
  <si>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</si>
  <si>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</si>
  <si>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</si>
  <si>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</si>
  <si>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</si>
  <si>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</si>
  <si>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</si>
  <si>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</si>
  <si>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</si>
  <si>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</si>
  <si>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</si>
  <si>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</si>
  <si>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</si>
  <si>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</si>
  <si>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</si>
  <si>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</si>
  <si>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</si>
  <si>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</si>
  <si>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</si>
  <si>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</si>
  <si>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</si>
  <si>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</si>
  <si>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</si>
  <si>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</si>
  <si>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</si>
  <si>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</si>
  <si>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</si>
  <si>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</si>
  <si>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</si>
  <si>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</si>
  <si>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</si>
  <si>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</si>
  <si>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</si>
  <si>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</si>
  <si>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</si>
  <si>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</si>
  <si>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</si>
  <si>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</si>
  <si>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</si>
  <si>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</si>
  <si>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</si>
  <si>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</si>
  <si>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</si>
  <si>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</si>
  <si>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</si>
  <si>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</si>
  <si>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</si>
  <si>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</si>
  <si>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</si>
  <si>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</si>
  <si>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</si>
  <si>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</si>
  <si>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</si>
  <si>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</si>
  <si>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</si>
  <si>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</si>
  <si>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</si>
  <si>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</si>
  <si>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</si>
  <si>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</si>
  <si>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</si>
  <si>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</si>
  <si>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</si>
  <si>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</si>
  <si>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</si>
  <si>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</si>
  <si>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</si>
  <si>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</si>
  <si>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</si>
  <si>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</si>
  <si>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</si>
  <si>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</si>
  <si>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</si>
  <si>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</si>
  <si>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</si>
  <si>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</si>
  <si>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</si>
  <si>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</si>
  <si>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</si>
  <si>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</si>
  <si>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</si>
  <si>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</si>
  <si>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</si>
  <si>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</si>
  <si>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</si>
  <si>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</si>
  <si>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</si>
  <si>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</si>
  <si>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</si>
  <si>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</si>
  <si>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</si>
  <si>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</si>
  <si>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</si>
  <si>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</si>
  <si>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</si>
  <si>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</si>
  <si>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</si>
  <si>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</si>
  <si>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</si>
  <si>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</si>
  <si>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</si>
  <si>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</si>
  <si>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</si>
  <si>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</si>
  <si>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</si>
  <si>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</si>
  <si>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</si>
  <si>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</si>
  <si>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</si>
  <si>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</si>
  <si>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</si>
  <si>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</si>
  <si>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</si>
  <si>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</si>
  <si>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</si>
  <si>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</si>
  <si>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</si>
  <si>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</si>
  <si>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</si>
  <si>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</si>
  <si>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</si>
  <si>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</si>
  <si>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</si>
  <si>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</si>
  <si>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</si>
  <si>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</si>
  <si>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</si>
  <si>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</si>
  <si>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</si>
  <si>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</si>
  <si>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</si>
  <si>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</si>
  <si>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</si>
  <si>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</si>
  <si>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</si>
  <si>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</si>
  <si>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</si>
  <si>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</si>
  <si>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</si>
  <si>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</si>
  <si>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</si>
  <si>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</si>
  <si>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</si>
  <si>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</si>
  <si>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</si>
  <si>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</si>
  <si>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</si>
  <si>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</si>
  <si>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</si>
  <si>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</si>
  <si>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</si>
  <si>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</si>
  <si>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</si>
  <si>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</si>
  <si>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</si>
  <si>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</si>
  <si>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</si>
  <si>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</si>
  <si>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</si>
  <si>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</si>
  <si>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</si>
  <si>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</si>
  <si>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</si>
  <si>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</si>
  <si>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</si>
  <si>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</si>
  <si>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</si>
  <si>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</si>
  <si>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</si>
  <si>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</si>
  <si>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</si>
  <si>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</si>
  <si>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</si>
  <si>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</si>
  <si>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</si>
  <si>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</si>
  <si>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</si>
  <si>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</si>
  <si>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</si>
  <si>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</si>
  <si>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</si>
  <si>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</si>
  <si>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</si>
  <si>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</si>
  <si>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</si>
  <si>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</si>
  <si>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</si>
  <si>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</si>
  <si>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</si>
  <si>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</si>
  <si>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</si>
  <si>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</si>
  <si>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</si>
  <si>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</si>
  <si>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</si>
  <si>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</si>
  <si>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</si>
  <si>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</si>
  <si>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</si>
  <si>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</si>
  <si>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</si>
  <si>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</si>
  <si>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</si>
  <si>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</si>
  <si>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</si>
  <si>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</si>
  <si>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</si>
  <si>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</si>
  <si>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</si>
  <si>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</si>
  <si>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</si>
  <si>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</si>
  <si>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</si>
  <si>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</si>
  <si>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</si>
  <si>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</si>
  <si>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</si>
  <si>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</si>
  <si>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</si>
  <si>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</si>
  <si>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</si>
  <si>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</si>
  <si>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</si>
  <si>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</si>
  <si>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</si>
  <si>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</si>
  <si>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</si>
  <si>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</si>
  <si>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</si>
  <si>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</si>
  <si>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</si>
  <si>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</si>
  <si>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</si>
  <si>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</si>
  <si>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</si>
  <si>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</si>
  <si>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</si>
  <si>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</si>
  <si>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</si>
  <si>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</si>
  <si>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</si>
  <si>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</si>
  <si>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</si>
  <si>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</si>
  <si>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</si>
  <si>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</si>
  <si>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</si>
  <si>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</si>
  <si>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</si>
  <si>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</si>
  <si>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</si>
  <si>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</si>
  <si>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</si>
  <si>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</si>
  <si>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</si>
  <si>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</si>
  <si>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</si>
  <si>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</si>
  <si>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</si>
  <si>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</si>
  <si>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</si>
  <si>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</si>
  <si>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</si>
  <si>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</si>
  <si>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</si>
  <si>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</si>
  <si>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</si>
  <si>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</si>
  <si>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</si>
  <si>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</si>
  <si>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</si>
  <si>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</si>
  <si>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</si>
  <si>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</si>
  <si>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</si>
  <si>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</si>
  <si>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</si>
  <si>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</si>
  <si>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</si>
  <si>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</si>
  <si>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</si>
  <si>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</si>
  <si>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</si>
  <si>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</si>
  <si>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</si>
  <si>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</si>
  <si>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</si>
  <si>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</si>
  <si>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</si>
  <si>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</si>
  <si>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</si>
  <si>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</si>
  <si>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</si>
  <si>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</si>
  <si>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</si>
  <si>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</si>
  <si>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</si>
  <si>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</si>
  <si>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</si>
  <si>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</si>
  <si>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</si>
  <si>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</si>
  <si>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</si>
  <si>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</si>
  <si>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</si>
  <si>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</si>
  <si>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</si>
  <si>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</si>
  <si>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</si>
  <si>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</si>
  <si>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</si>
  <si>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</si>
  <si>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</si>
  <si>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</si>
  <si>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</si>
  <si>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</si>
  <si>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</si>
  <si>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</si>
  <si>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</si>
  <si>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</si>
  <si>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</si>
  <si>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</si>
  <si>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</si>
  <si>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</si>
  <si>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</si>
  <si>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</si>
  <si>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</si>
  <si>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</si>
  <si>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</si>
  <si>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</si>
  <si>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</si>
  <si>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</si>
  <si>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</si>
  <si>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</si>
  <si>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</si>
  <si>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</si>
  <si>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</si>
  <si>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</si>
  <si>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</si>
  <si>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</si>
  <si>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</si>
  <si>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</si>
  <si>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</si>
  <si>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</si>
  <si>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</si>
  <si>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</si>
  <si>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</si>
  <si>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</si>
  <si>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</si>
  <si>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</si>
  <si>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</si>
  <si>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</si>
  <si>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</si>
  <si>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</si>
  <si>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</si>
  <si>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</si>
  <si>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</si>
  <si>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</si>
  <si>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</si>
  <si>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</si>
  <si>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</si>
  <si>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</si>
  <si>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</si>
  <si>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</si>
  <si>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</si>
  <si>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</si>
  <si>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</si>
  <si>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</si>
  <si>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</si>
  <si>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</si>
  <si>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</si>
  <si>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</si>
  <si>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</si>
  <si>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</si>
  <si>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</si>
  <si>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</si>
  <si>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</si>
  <si>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</si>
  <si>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</si>
  <si>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</si>
  <si>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</si>
  <si>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</si>
  <si>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</si>
  <si>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</si>
  <si>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</si>
  <si>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</si>
  <si>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</si>
  <si>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</si>
  <si>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</si>
  <si>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</si>
  <si>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</si>
  <si>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</si>
  <si>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</si>
  <si>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</si>
  <si>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</si>
  <si>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</si>
  <si>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</si>
  <si>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</si>
  <si>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</si>
  <si>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</si>
  <si>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</si>
  <si>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</si>
  <si>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</si>
  <si>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</si>
  <si>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</si>
  <si>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</si>
  <si>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</si>
  <si>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</si>
  <si>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</si>
  <si>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</si>
  <si>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</si>
  <si>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</si>
  <si>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</si>
  <si>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</si>
  <si>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</si>
  <si>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</si>
  <si>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</si>
  <si>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</si>
  <si>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</si>
  <si>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</si>
  <si>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</si>
  <si>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</si>
  <si>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</si>
  <si>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</si>
  <si>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</si>
  <si>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</si>
  <si>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</si>
  <si>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</si>
  <si>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</si>
  <si>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</si>
  <si>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</si>
  <si>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</si>
  <si>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</si>
  <si>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</si>
  <si>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</si>
  <si>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</si>
  <si>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</si>
  <si>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</si>
  <si>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</si>
  <si>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</si>
  <si>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</si>
  <si>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</si>
  <si>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</si>
  <si>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</si>
  <si>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</si>
  <si>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</si>
  <si>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</si>
  <si>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</si>
  <si>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</si>
  <si>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</si>
  <si>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</si>
  <si>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</si>
  <si>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</si>
  <si>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</si>
  <si>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</si>
  <si>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</si>
  <si>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</si>
  <si>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</si>
  <si>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</si>
  <si>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</si>
  <si>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</si>
  <si>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</si>
  <si>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</si>
  <si>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</si>
  <si>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</si>
  <si>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</si>
  <si>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</si>
  <si>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</si>
  <si>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</si>
  <si>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</si>
  <si>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</si>
  <si>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</si>
  <si>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</si>
  <si>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</si>
  <si>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</si>
  <si>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</si>
  <si>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</si>
  <si>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</si>
  <si>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</si>
  <si>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</si>
  <si>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</si>
  <si>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</si>
  <si>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</si>
  <si>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</si>
  <si>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</si>
  <si>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</si>
  <si>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</si>
  <si>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</si>
  <si>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</si>
  <si>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</si>
  <si>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</si>
  <si>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</si>
  <si>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</si>
  <si>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</si>
  <si>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</si>
  <si>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</si>
  <si>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</si>
  <si>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</si>
  <si>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</si>
  <si>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</si>
  <si>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</si>
  <si>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</si>
  <si>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</si>
  <si>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</si>
  <si>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</si>
  <si>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</si>
  <si>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</si>
  <si>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</si>
  <si>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</si>
  <si>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</si>
  <si>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</si>
  <si>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</si>
  <si>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</si>
  <si>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</si>
  <si>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</si>
  <si>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</si>
  <si>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</si>
  <si>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</si>
  <si>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</si>
  <si>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</si>
  <si>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</si>
  <si>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</si>
  <si>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</si>
  <si>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</si>
  <si>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</si>
  <si>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</si>
  <si>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</si>
  <si>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</si>
  <si>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</si>
  <si>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</si>
  <si>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</si>
  <si>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</si>
  <si>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</si>
  <si>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</si>
  <si>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</si>
  <si>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</si>
  <si>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</si>
  <si>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</si>
  <si>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</si>
  <si>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</si>
  <si>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</si>
  <si>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</si>
  <si>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</si>
  <si>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</si>
  <si>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</si>
  <si>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</si>
  <si>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</si>
  <si>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</si>
  <si>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</si>
  <si>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</si>
  <si>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</si>
  <si>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</si>
  <si>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</si>
  <si>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</si>
  <si>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</si>
  <si>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</si>
  <si>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</si>
  <si>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</si>
  <si>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</si>
  <si>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</si>
  <si>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</si>
  <si>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</si>
  <si>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</si>
  <si>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</si>
  <si>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</si>
  <si>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</si>
  <si>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</si>
  <si>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</si>
  <si>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</si>
  <si>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</si>
  <si>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</si>
  <si>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</si>
  <si>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</si>
  <si>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</si>
  <si>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</si>
  <si>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</si>
  <si>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</si>
  <si>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</si>
  <si>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</si>
  <si>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</si>
  <si>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</si>
  <si>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</si>
  <si>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</si>
  <si>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</si>
  <si>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</si>
  <si>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</si>
  <si>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</si>
  <si>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</si>
  <si>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</si>
  <si>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</si>
  <si>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</si>
  <si>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</si>
  <si>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</si>
  <si>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</si>
  <si>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</si>
  <si>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</si>
  <si>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</si>
  <si>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</si>
  <si>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</si>
  <si>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</si>
  <si>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</si>
  <si>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</si>
  <si>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</si>
  <si>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</si>
  <si>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</si>
  <si>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</si>
  <si>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</si>
  <si>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</si>
  <si>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</si>
  <si>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</si>
  <si>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</si>
  <si>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</si>
  <si>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</si>
  <si>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</si>
  <si>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</si>
  <si>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</si>
  <si>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</si>
  <si>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</si>
  <si>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</si>
  <si>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</si>
  <si>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</si>
  <si>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</si>
  <si>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</si>
  <si>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</si>
  <si>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</si>
  <si>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</si>
  <si>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</si>
  <si>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</si>
  <si>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</si>
  <si>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</si>
  <si>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</si>
  <si>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</si>
  <si>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</si>
  <si>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</si>
  <si>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</si>
  <si>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</si>
  <si>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</si>
  <si>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</si>
  <si>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</si>
  <si>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</si>
  <si>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</si>
  <si>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</si>
  <si>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</si>
  <si>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</si>
  <si>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</si>
  <si>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</si>
  <si>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</si>
  <si>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</si>
  <si>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</si>
  <si>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</si>
  <si>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</si>
  <si>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</si>
  <si>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</si>
  <si>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</si>
  <si>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</si>
  <si>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</si>
  <si>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</si>
  <si>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</si>
  <si>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</si>
  <si>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</si>
  <si>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</si>
  <si>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</si>
  <si>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</si>
  <si>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</si>
  <si>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</si>
  <si>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</si>
  <si>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</si>
  <si>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</si>
  <si>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</si>
  <si>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</si>
  <si>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</si>
  <si>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</si>
  <si>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</si>
  <si>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</si>
  <si>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</si>
  <si>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</si>
  <si>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</si>
  <si>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</si>
  <si>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</si>
  <si>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</si>
  <si>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</si>
  <si>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</si>
  <si>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</si>
  <si>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</si>
  <si>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</si>
  <si>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</si>
  <si>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</si>
  <si>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</si>
  <si>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</si>
  <si>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</si>
  <si>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</si>
  <si>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</si>
  <si>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</si>
  <si>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</si>
  <si>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</si>
  <si>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</si>
  <si>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</si>
  <si>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</si>
  <si>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</si>
  <si>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</si>
  <si>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</si>
  <si>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</si>
  <si>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</si>
  <si>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</si>
  <si>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</si>
  <si>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</si>
  <si>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</si>
  <si>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</si>
  <si>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</si>
  <si>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</si>
  <si>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</si>
  <si>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</si>
  <si>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</si>
  <si>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</si>
  <si>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</si>
  <si>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</si>
  <si>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</si>
  <si>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</si>
  <si>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</si>
  <si>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</si>
  <si>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</si>
  <si>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</si>
  <si>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</si>
  <si>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</si>
  <si>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</si>
  <si>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</si>
  <si>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</si>
  <si>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</si>
  <si>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</si>
  <si>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</si>
  <si>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</si>
  <si>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</si>
  <si>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</si>
  <si>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</si>
  <si>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</si>
  <si>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</si>
  <si>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</si>
  <si>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</si>
  <si>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</si>
  <si>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</si>
  <si>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</si>
  <si>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</si>
  <si>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</si>
  <si>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</si>
  <si>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</si>
  <si>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</si>
  <si>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</si>
  <si>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</si>
  <si>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</si>
  <si>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</si>
  <si>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</si>
  <si>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</si>
  <si>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</si>
  <si>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</si>
  <si>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</si>
  <si>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</si>
  <si>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</si>
  <si>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</si>
  <si>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</si>
  <si>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</si>
  <si>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</si>
  <si>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</si>
  <si>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</si>
  <si>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</si>
  <si>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</si>
  <si>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</si>
  <si>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</si>
  <si>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</si>
  <si>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</si>
  <si>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</si>
  <si>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</si>
  <si>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</si>
  <si>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</si>
  <si>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</si>
  <si>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</si>
  <si>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</si>
  <si>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</si>
  <si>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</si>
  <si>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</si>
  <si>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</si>
  <si>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</si>
  <si>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</si>
  <si>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</si>
  <si>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</si>
  <si>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</si>
  <si>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</si>
  <si>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</si>
  <si>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</si>
  <si>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</si>
  <si>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</si>
  <si>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</si>
  <si>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</si>
  <si>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</si>
  <si>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</si>
  <si>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</si>
  <si>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</si>
  <si>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</si>
  <si>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</si>
  <si>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</si>
  <si>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</si>
  <si>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</si>
  <si>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</si>
  <si>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</si>
  <si>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</si>
  <si>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</si>
  <si>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</si>
  <si>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</si>
  <si>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</si>
  <si>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</si>
  <si>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</si>
  <si>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</si>
  <si>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</si>
  <si>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</si>
  <si>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</si>
  <si>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</si>
  <si>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</si>
  <si>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</si>
  <si>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</si>
  <si>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</si>
  <si>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</si>
  <si>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</si>
  <si>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</si>
  <si>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</si>
  <si>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</si>
  <si>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</si>
  <si>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</si>
  <si>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</si>
  <si>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</si>
  <si>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</si>
  <si>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</si>
  <si>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</si>
  <si>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</si>
  <si>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</si>
  <si>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</si>
  <si>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</si>
  <si>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</si>
  <si>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</si>
  <si>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</si>
  <si>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</si>
  <si>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</si>
  <si>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</si>
  <si>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</si>
  <si>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</si>
  <si>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</si>
  <si>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</si>
  <si>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</si>
  <si>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</si>
  <si>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</si>
  <si>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</si>
  <si>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</si>
  <si>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</si>
  <si>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</si>
  <si>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</si>
  <si>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</si>
  <si>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</si>
  <si>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</si>
  <si>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</si>
  <si>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</si>
  <si>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</si>
  <si>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</si>
  <si>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</si>
  <si>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</si>
  <si>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</si>
  <si>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</si>
  <si>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</si>
  <si>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</si>
  <si>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</si>
  <si>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</si>
  <si>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</si>
  <si>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</si>
  <si>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</si>
  <si>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</si>
  <si>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</si>
  <si>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</si>
  <si>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</si>
  <si>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</si>
  <si>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</si>
  <si>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</si>
  <si>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</si>
  <si>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</si>
  <si>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</si>
  <si>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</si>
  <si>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</si>
  <si>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</si>
  <si>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</si>
  <si>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</si>
  <si>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</si>
  <si>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</si>
  <si>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</si>
  <si>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</si>
  <si>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</si>
  <si>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</si>
  <si>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</si>
  <si>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</si>
  <si>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</si>
  <si>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</si>
  <si>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</si>
  <si>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</si>
  <si>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</si>
  <si>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</si>
  <si>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</si>
  <si>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</si>
  <si>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</si>
  <si>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</si>
  <si>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</si>
  <si>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</si>
  <si>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</si>
  <si>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</si>
  <si>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</si>
  <si>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</si>
  <si>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</si>
  <si>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</si>
  <si>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</si>
  <si>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</si>
  <si>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</si>
  <si>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</si>
  <si>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</si>
  <si>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</si>
  <si>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</si>
  <si>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</si>
  <si>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</si>
  <si>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</si>
  <si>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</si>
  <si>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</si>
  <si>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</si>
  <si>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</si>
  <si>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</si>
  <si>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</si>
  <si>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</si>
  <si>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</si>
  <si>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</si>
  <si>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</si>
  <si>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</si>
  <si>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</si>
  <si>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</si>
  <si>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</si>
  <si>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</si>
  <si>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</si>
  <si>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</si>
  <si>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</si>
  <si>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</si>
  <si>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</si>
  <si>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</si>
  <si>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</si>
  <si>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</si>
  <si>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</si>
  <si>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</si>
  <si>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</si>
  <si>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</si>
  <si>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</si>
  <si>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</si>
  <si>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</si>
  <si>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</si>
  <si>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</si>
  <si>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</si>
  <si>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</si>
  <si>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</si>
  <si>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</si>
  <si>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</si>
  <si>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</si>
  <si>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</si>
  <si>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</si>
  <si>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</si>
  <si>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</si>
  <si>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</si>
  <si>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</si>
  <si>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</si>
  <si>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</si>
  <si>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</si>
  <si>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</si>
  <si>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</si>
  <si>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</si>
  <si>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</si>
  <si>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</si>
  <si>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</si>
  <si>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</si>
  <si>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</si>
  <si>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</si>
  <si>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</si>
  <si>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</si>
  <si>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</si>
  <si>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</si>
  <si>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</si>
  <si>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</si>
  <si>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</si>
  <si>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</si>
  <si>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</si>
  <si>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</si>
  <si>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</si>
  <si>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</si>
  <si>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</si>
  <si>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</si>
  <si>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</si>
  <si>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</si>
  <si>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</si>
  <si>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</si>
  <si>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</si>
  <si>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</si>
  <si>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</si>
  <si>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</si>
  <si>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</si>
  <si>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</si>
  <si>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</si>
  <si>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</si>
  <si>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</si>
  <si>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</si>
  <si>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</si>
  <si>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</si>
  <si>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</si>
  <si>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</si>
  <si>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</si>
  <si>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</si>
  <si>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</si>
  <si>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</si>
  <si>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</si>
  <si>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</si>
  <si>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</si>
  <si>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</si>
  <si>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</si>
  <si>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</si>
  <si>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</si>
  <si>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</si>
  <si>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</si>
  <si>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</si>
  <si>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</si>
  <si>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</si>
  <si>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</si>
  <si>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</si>
  <si>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</si>
  <si>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</si>
  <si>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</si>
  <si>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</si>
  <si>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</si>
  <si>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</si>
  <si>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</si>
  <si>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</si>
  <si>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</si>
  <si>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</si>
  <si>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</si>
  <si>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</si>
  <si>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</si>
  <si>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</si>
  <si>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</si>
  <si>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</si>
  <si>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</si>
  <si>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</si>
  <si>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</si>
  <si>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</si>
  <si>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</si>
  <si>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</si>
  <si>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</si>
  <si>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</si>
  <si>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</si>
  <si>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</si>
  <si>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</si>
  <si>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</si>
  <si>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</si>
  <si>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</si>
  <si>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</si>
  <si>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</si>
  <si>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</si>
  <si>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</si>
  <si>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</si>
  <si>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</si>
  <si>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</si>
  <si>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</si>
  <si>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</si>
  <si>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</si>
  <si>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</si>
  <si>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</si>
  <si>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</si>
  <si>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</si>
  <si>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</si>
  <si>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</si>
  <si>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</si>
  <si>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</si>
  <si>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</si>
  <si>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</si>
  <si>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</si>
  <si>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</si>
  <si>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</si>
  <si>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</si>
  <si>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</si>
  <si>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</si>
  <si>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</si>
  <si>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</si>
  <si>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</si>
  <si>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</si>
  <si>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</si>
  <si>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</si>
  <si>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</si>
  <si>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</si>
  <si>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</si>
  <si>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</si>
  <si>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</si>
  <si>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</si>
  <si>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</si>
  <si>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</si>
  <si>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</si>
  <si>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</si>
  <si>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</si>
  <si>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</si>
  <si>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</si>
  <si>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</si>
  <si>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</si>
  <si>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</si>
  <si>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</si>
  <si>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</si>
  <si>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</si>
  <si>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</si>
  <si>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</si>
  <si>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</si>
  <si>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</si>
  <si>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</si>
  <si>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</si>
  <si>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</si>
  <si>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</si>
  <si>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</si>
  <si>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</si>
  <si>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</si>
  <si>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</si>
  <si>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</si>
  <si>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</si>
  <si>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</si>
  <si>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</si>
  <si>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</si>
  <si>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</si>
  <si>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</si>
  <si>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</si>
  <si>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</si>
  <si>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</si>
  <si>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</si>
  <si>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</si>
  <si>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</si>
  <si>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</si>
  <si>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</si>
  <si>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</si>
  <si>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</si>
  <si>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</si>
  <si>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</si>
  <si>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</si>
  <si>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</si>
  <si>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</si>
  <si>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</si>
  <si>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</si>
  <si>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</si>
  <si>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</si>
  <si>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</si>
  <si>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</si>
  <si>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</si>
  <si>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</si>
  <si>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</si>
  <si>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</si>
  <si>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</si>
  <si>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</si>
  <si>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</si>
  <si>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</si>
  <si>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</si>
  <si>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</si>
  <si>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</si>
  <si>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</si>
  <si>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</si>
  <si>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</si>
  <si>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</si>
  <si>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</si>
  <si>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</si>
  <si>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</si>
  <si>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</si>
  <si>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</si>
  <si>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</si>
  <si>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</si>
  <si>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</si>
  <si>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</si>
  <si>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</si>
  <si>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</si>
  <si>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</si>
  <si>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</si>
  <si>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</si>
  <si>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</si>
  <si>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</si>
  <si>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</si>
  <si>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</si>
  <si>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</si>
  <si>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</si>
  <si>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</si>
  <si>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</si>
  <si>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</si>
  <si>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</si>
  <si>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</si>
  <si>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</si>
  <si>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</si>
  <si>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</si>
  <si>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</si>
  <si>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</si>
  <si>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</si>
  <si>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</si>
  <si>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</si>
  <si>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</si>
  <si>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</si>
  <si>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</si>
  <si>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</si>
  <si>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</si>
  <si>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</si>
  <si>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</si>
  <si>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</si>
  <si>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</si>
  <si>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</si>
  <si>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</si>
  <si>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</si>
  <si>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</si>
  <si>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</si>
  <si>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</si>
  <si>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</si>
  <si>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</si>
  <si>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</si>
  <si>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</si>
  <si>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</si>
  <si>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</si>
  <si>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</si>
  <si>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</si>
  <si>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</si>
  <si>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</si>
  <si>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</si>
  <si>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</si>
  <si>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</si>
  <si>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</si>
  <si>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</si>
  <si>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</si>
  <si>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</si>
  <si>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</si>
  <si>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</si>
  <si>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</si>
  <si>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</si>
  <si>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</si>
  <si>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</si>
  <si>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</si>
  <si>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</si>
  <si>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</si>
  <si>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</si>
  <si>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</si>
  <si>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</si>
  <si>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</si>
  <si>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</si>
  <si>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</si>
  <si>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</si>
  <si>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</si>
  <si>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</si>
  <si>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</si>
  <si>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</si>
  <si>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</si>
  <si>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</si>
  <si>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</si>
  <si>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</si>
  <si>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</si>
  <si>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</si>
  <si>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</si>
  <si>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</si>
  <si>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</si>
  <si>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</si>
  <si>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</si>
  <si>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</si>
  <si>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</si>
  <si>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</si>
  <si>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</si>
  <si>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</si>
  <si>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</si>
  <si>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</si>
  <si>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</si>
  <si>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</si>
  <si>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</si>
  <si>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</si>
  <si>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</si>
  <si>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</si>
  <si>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</si>
  <si>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</si>
  <si>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</si>
  <si>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</si>
  <si>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</si>
  <si>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</si>
  <si>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</si>
  <si>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</si>
  <si>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</si>
  <si>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</si>
  <si>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</si>
  <si>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</si>
  <si>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</si>
  <si>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</si>
  <si>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</si>
  <si>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</si>
  <si>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</si>
  <si>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</si>
  <si>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</si>
  <si>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</si>
  <si>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</si>
  <si>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</si>
  <si>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</si>
  <si>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</si>
  <si>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</si>
  <si>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</si>
  <si>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</si>
  <si>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</si>
  <si>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</si>
  <si>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</si>
  <si>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</si>
  <si>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</si>
  <si>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</si>
  <si>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</si>
  <si>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</si>
  <si>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</si>
  <si>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</si>
  <si>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</si>
  <si>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</si>
  <si>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</si>
  <si>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</si>
  <si>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</si>
  <si>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</si>
  <si>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</si>
  <si>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</si>
  <si>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</si>
  <si>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</si>
  <si>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</si>
  <si>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</si>
  <si>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</si>
  <si>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</si>
  <si>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</si>
  <si>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</si>
  <si>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</si>
  <si>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</si>
  <si>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</si>
  <si>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</si>
  <si>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</si>
  <si>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</si>
  <si>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</si>
  <si>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</si>
  <si>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</si>
  <si>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</si>
  <si>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</si>
  <si>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</si>
  <si>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</si>
  <si>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</si>
  <si>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</si>
  <si>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</si>
  <si>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</si>
  <si>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</si>
  <si>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</si>
  <si>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</si>
  <si>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</si>
  <si>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</si>
  <si>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</si>
  <si>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</si>
  <si>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</si>
  <si>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</si>
  <si>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</si>
  <si>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</si>
  <si>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</si>
  <si>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</si>
  <si>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</si>
  <si>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</si>
  <si>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</si>
  <si>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</si>
  <si>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</si>
  <si>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</si>
  <si>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</si>
  <si>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</si>
  <si>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</si>
  <si>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</si>
  <si>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</si>
  <si>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</si>
  <si>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</si>
  <si>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</si>
  <si>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</si>
  <si>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</si>
  <si>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</si>
  <si>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</si>
  <si>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</si>
  <si>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</si>
  <si>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</si>
  <si>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</si>
  <si>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</si>
  <si>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</si>
  <si>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</si>
  <si>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</si>
  <si>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</si>
  <si>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</si>
  <si>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</si>
  <si>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</si>
  <si>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</si>
  <si>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</si>
  <si>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</si>
  <si>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</si>
  <si>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</si>
  <si>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</si>
  <si>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</si>
  <si>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</si>
  <si>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</si>
  <si>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</si>
  <si>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</si>
  <si>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</si>
  <si>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</si>
  <si>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</si>
  <si>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</si>
  <si>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</si>
  <si>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</si>
  <si>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</si>
  <si>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</si>
  <si>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</si>
  <si>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</si>
  <si>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</si>
  <si>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</si>
  <si>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</si>
  <si>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</si>
  <si>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</si>
  <si>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</si>
  <si>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</si>
  <si>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</si>
  <si>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</si>
  <si>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</si>
  <si>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</si>
  <si>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</si>
  <si>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</si>
  <si>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</si>
  <si>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</si>
  <si>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</si>
  <si>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</si>
  <si>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</si>
  <si>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</si>
  <si>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</si>
  <si>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</si>
  <si>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</si>
  <si>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</si>
  <si>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</si>
  <si>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</si>
  <si>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</si>
  <si>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</si>
  <si>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</si>
  <si>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</si>
  <si>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</si>
  <si>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</si>
  <si>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</si>
  <si>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</si>
  <si>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</si>
  <si>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</si>
  <si>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</si>
  <si>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</si>
  <si>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</si>
  <si>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</si>
  <si>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</si>
  <si>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</si>
  <si>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</si>
  <si>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</si>
  <si>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</si>
  <si>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</si>
  <si>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</si>
  <si>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</si>
  <si>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</si>
  <si>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</si>
  <si>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</si>
  <si>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</si>
  <si>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</si>
  <si>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</si>
  <si>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</si>
  <si>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</si>
  <si>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</si>
  <si>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</si>
  <si>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</si>
  <si>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</si>
  <si>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</si>
  <si>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</si>
  <si>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</si>
  <si>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</si>
  <si>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</si>
  <si>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</si>
  <si>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</si>
  <si>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</si>
  <si>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</si>
  <si>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</si>
  <si>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</si>
  <si>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</si>
  <si>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</si>
  <si>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</si>
  <si>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</si>
  <si>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</si>
  <si>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</si>
  <si>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</si>
  <si>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</si>
  <si>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</si>
  <si>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</si>
  <si>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</si>
  <si>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</si>
  <si>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</si>
  <si>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</si>
  <si>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</si>
  <si>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</si>
  <si>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</si>
  <si>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</si>
  <si>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</si>
  <si>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</si>
  <si>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</si>
  <si>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</si>
  <si>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</si>
  <si>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</si>
  <si>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</si>
  <si>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</si>
  <si>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</si>
  <si>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</si>
  <si>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</si>
  <si>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</si>
  <si>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</si>
  <si>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</si>
  <si>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</si>
  <si>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</si>
  <si>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</si>
  <si>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</si>
  <si>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</si>
  <si>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</si>
  <si>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</si>
  <si>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</si>
  <si>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</si>
  <si>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</si>
  <si>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</si>
  <si>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</si>
  <si>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</si>
  <si>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</si>
  <si>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</si>
  <si>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</si>
  <si>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</si>
  <si>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</si>
  <si>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</si>
  <si>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</si>
  <si>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</si>
  <si>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</si>
  <si>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</si>
  <si>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</si>
  <si>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</si>
  <si>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</si>
  <si>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</si>
  <si>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</si>
  <si>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</si>
  <si>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</si>
  <si>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</si>
  <si>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</si>
  <si>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</si>
  <si>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</si>
  <si>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</si>
  <si>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</si>
  <si>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</si>
  <si>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</si>
  <si>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</si>
  <si>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</si>
  <si>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</si>
  <si>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</si>
  <si>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</si>
  <si>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</si>
  <si>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</si>
  <si>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</si>
  <si>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</si>
  <si>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</si>
  <si>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</si>
  <si>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</si>
  <si>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</si>
  <si>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</si>
  <si>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</si>
  <si>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</si>
  <si>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</si>
  <si>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</si>
  <si>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</si>
  <si>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</si>
  <si>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</si>
  <si>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</si>
  <si>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</si>
  <si>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</si>
  <si>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</si>
  <si>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</si>
  <si>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</si>
  <si>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</si>
  <si>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</si>
  <si>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</si>
  <si>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</si>
  <si>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</si>
  <si>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</si>
  <si>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</si>
  <si>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</si>
  <si>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</si>
  <si>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</si>
  <si>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</si>
  <si>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</si>
  <si>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</si>
  <si>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</si>
  <si>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</si>
  <si>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</si>
  <si>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</si>
  <si>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</si>
  <si>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</si>
  <si>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</si>
  <si>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</si>
  <si>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</si>
  <si>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</si>
  <si>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</si>
  <si>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</si>
  <si>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</si>
  <si>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</si>
  <si>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</si>
  <si>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</si>
  <si>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</si>
  <si>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</si>
  <si>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</si>
  <si>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</si>
  <si>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</si>
  <si>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</si>
  <si>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</si>
  <si>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</si>
  <si>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</si>
  <si>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</si>
  <si>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</si>
  <si>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</si>
  <si>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</si>
  <si>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</si>
  <si>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</si>
  <si>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</si>
  <si>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</si>
  <si>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</si>
  <si>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</si>
  <si>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</si>
  <si>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</si>
  <si>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</si>
  <si>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</si>
  <si>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</si>
  <si>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</si>
  <si>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</si>
  <si>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</si>
  <si>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</si>
  <si>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</si>
  <si>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</si>
  <si>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</si>
  <si>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</si>
  <si>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</si>
  <si>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</si>
  <si>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</si>
  <si>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</si>
  <si>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</si>
  <si>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</si>
  <si>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</si>
  <si>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</si>
  <si>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</si>
  <si>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</si>
  <si>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</si>
  <si>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</si>
  <si>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</si>
  <si>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</si>
  <si>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</si>
  <si>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</si>
  <si>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</si>
  <si>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</si>
  <si>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</si>
  <si>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</si>
  <si>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</si>
  <si>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</si>
  <si>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</si>
  <si>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</si>
  <si>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</si>
  <si>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</si>
  <si>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</si>
  <si>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</si>
  <si>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</si>
  <si>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</si>
  <si>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</si>
  <si>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</si>
  <si>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</si>
  <si>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</si>
  <si>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</si>
  <si>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</si>
  <si>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</si>
  <si>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</si>
  <si>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</si>
  <si>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</si>
  <si>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</si>
  <si>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</si>
  <si>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</si>
  <si>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</si>
  <si>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</si>
  <si>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</si>
  <si>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</si>
  <si>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</si>
  <si>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</si>
  <si>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</si>
  <si>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</si>
  <si>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</si>
  <si>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</si>
  <si>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</si>
  <si>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</si>
  <si>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</si>
  <si>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</si>
  <si>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</si>
  <si>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</si>
  <si>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</si>
  <si>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</si>
  <si>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</si>
  <si>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</si>
  <si>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</si>
  <si>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</si>
  <si>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</si>
  <si>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</si>
  <si>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</si>
  <si>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</si>
  <si>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</si>
  <si>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</si>
  <si>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</si>
  <si>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</si>
  <si>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</si>
  <si>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</si>
  <si>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</si>
  <si>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</si>
  <si>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</si>
  <si>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</si>
  <si>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</si>
  <si>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</si>
  <si>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</si>
  <si>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</si>
  <si>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</si>
  <si>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</si>
  <si>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</si>
  <si>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</si>
  <si>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</si>
  <si>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</si>
  <si>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</si>
  <si>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</si>
  <si>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</si>
  <si>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</si>
  <si>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</si>
  <si>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</si>
  <si>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</si>
  <si>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</si>
  <si>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</si>
  <si>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</si>
  <si>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</si>
  <si>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</si>
  <si>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</si>
  <si>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</si>
  <si>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</si>
  <si>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</si>
  <si>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</si>
  <si>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</si>
  <si>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</si>
  <si>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</si>
  <si>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</si>
  <si>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</si>
  <si>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</si>
  <si>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</si>
  <si>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</si>
  <si>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</si>
  <si>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</si>
  <si>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</si>
  <si>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</si>
  <si>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</si>
  <si>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</si>
  <si>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</si>
  <si>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</si>
  <si>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</si>
  <si>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</si>
  <si>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</si>
  <si>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</si>
  <si>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</si>
  <si>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</si>
  <si>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</si>
  <si>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</si>
  <si>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</si>
  <si>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</si>
  <si>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</si>
  <si>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</si>
  <si>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</si>
  <si>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</si>
  <si>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</si>
  <si>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</si>
  <si>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</si>
  <si>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</si>
  <si>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</si>
  <si>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</si>
  <si>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</si>
  <si>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</si>
  <si>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</si>
  <si>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</si>
  <si>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</si>
  <si>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</si>
  <si>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</si>
  <si>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</si>
  <si>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</si>
  <si>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</si>
  <si>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</si>
  <si>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</si>
  <si>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</si>
  <si>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</si>
  <si>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</si>
  <si>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</si>
  <si>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</si>
  <si>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</si>
  <si>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</si>
  <si>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</si>
  <si>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</si>
  <si>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</si>
  <si>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</si>
  <si>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</si>
  <si>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</si>
  <si>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</si>
  <si>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</si>
  <si>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</si>
  <si>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</si>
  <si>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</si>
  <si>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</si>
  <si>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</si>
  <si>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</si>
  <si>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</si>
  <si>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</si>
  <si>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</si>
  <si>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</si>
  <si>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</si>
  <si>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</si>
  <si>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</si>
  <si>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</si>
  <si>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</si>
  <si>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</si>
  <si>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</si>
  <si>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</si>
  <si>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</si>
  <si>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</si>
  <si>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</si>
  <si>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</si>
  <si>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</si>
  <si>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</si>
  <si>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</si>
  <si>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</si>
  <si>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</si>
  <si>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</si>
  <si>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</si>
  <si>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</si>
  <si>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</si>
  <si>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</si>
  <si>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</si>
  <si>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</si>
  <si>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</si>
  <si>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</si>
  <si>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</si>
  <si>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</si>
  <si>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</si>
  <si>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</si>
  <si>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</si>
  <si>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</si>
  <si>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</si>
  <si>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</si>
  <si>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</si>
  <si>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</si>
  <si>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</si>
  <si>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</si>
  <si>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</si>
  <si>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</si>
  <si>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</si>
  <si>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</si>
  <si>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</si>
  <si>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</si>
  <si>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</si>
  <si>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</si>
  <si>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</si>
  <si>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</si>
  <si>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</si>
  <si>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</si>
  <si>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</si>
  <si>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</si>
  <si>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</si>
  <si>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</si>
  <si>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</si>
  <si>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</si>
  <si>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</si>
  <si>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</si>
  <si>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</si>
  <si>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</si>
  <si>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</si>
  <si>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</si>
  <si>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</si>
  <si>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</si>
  <si>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</si>
  <si>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</si>
  <si>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</si>
  <si>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</si>
  <si>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</si>
  <si>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</si>
  <si>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</si>
  <si>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</si>
  <si>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</si>
  <si>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</si>
  <si>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</si>
  <si>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</si>
  <si>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</si>
  <si>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</si>
  <si>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</si>
  <si>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</si>
  <si>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</si>
  <si>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</si>
  <si>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</si>
  <si>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</si>
  <si>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</si>
  <si>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</si>
  <si>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</si>
  <si>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</si>
  <si>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</si>
  <si>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</si>
  <si>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</si>
  <si>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</si>
  <si>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</si>
  <si>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</si>
  <si>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</si>
  <si>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</si>
  <si>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</si>
  <si>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</si>
  <si>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</si>
  <si>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</si>
  <si>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</si>
  <si>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</si>
  <si>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</si>
  <si>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</si>
  <si>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</si>
  <si>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</si>
  <si>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</si>
  <si>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</si>
  <si>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</si>
  <si>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</si>
  <si>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</si>
  <si>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</si>
  <si>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</si>
  <si>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</si>
  <si>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</si>
  <si>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</si>
  <si>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</si>
  <si>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</si>
  <si>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</si>
  <si>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</si>
  <si>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</si>
  <si>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</si>
  <si>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</si>
  <si>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</si>
  <si>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</si>
  <si>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</si>
  <si>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</si>
  <si>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</si>
  <si>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</si>
  <si>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</si>
  <si>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</si>
  <si>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</si>
  <si>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</si>
  <si>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</si>
  <si>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</si>
  <si>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</si>
  <si>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</si>
  <si>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</si>
  <si>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</si>
  <si>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</si>
  <si>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</si>
  <si>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</si>
  <si>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</si>
  <si>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</si>
  <si>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</si>
  <si>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</si>
  <si>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</si>
  <si>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</si>
  <si>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</si>
  <si>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</si>
  <si>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</si>
  <si>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</si>
  <si>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</si>
  <si>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</si>
  <si>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</si>
  <si>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</si>
  <si>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</si>
  <si>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</si>
  <si>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</si>
  <si>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</si>
  <si>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</si>
  <si>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</si>
  <si>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</si>
  <si>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</si>
  <si>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</si>
  <si>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</si>
  <si>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</si>
  <si>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</si>
  <si>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</si>
  <si>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</si>
  <si>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</si>
  <si>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</si>
  <si>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</si>
  <si>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</si>
  <si>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</si>
  <si>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</si>
  <si>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</si>
  <si>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</si>
  <si>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</si>
  <si>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</si>
  <si>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</si>
  <si>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</si>
  <si>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</si>
  <si>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</si>
  <si>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</si>
  <si>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</si>
  <si>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</si>
  <si>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</si>
  <si>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</si>
  <si>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</si>
  <si>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</si>
  <si>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</si>
  <si>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</si>
  <si>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</si>
  <si>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</si>
  <si>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</si>
  <si>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</si>
  <si>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</si>
  <si>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</si>
  <si>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</si>
  <si>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</si>
  <si>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</si>
  <si>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</si>
  <si>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</si>
  <si>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</si>
  <si>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</si>
  <si>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</si>
  <si>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</si>
  <si>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</si>
  <si>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</si>
  <si>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</si>
  <si>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</si>
  <si>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</si>
  <si>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</si>
  <si>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</si>
  <si>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</si>
  <si>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</si>
  <si>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</si>
  <si>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</si>
  <si>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</si>
  <si>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</si>
  <si>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</si>
  <si>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</si>
  <si>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</si>
  <si>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</si>
  <si>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</si>
  <si>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</si>
  <si>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</si>
  <si>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</si>
  <si>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</si>
  <si>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</si>
  <si>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</si>
  <si>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</si>
  <si>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</si>
  <si>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</si>
  <si>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</si>
  <si>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</si>
  <si>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</si>
  <si>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</si>
  <si>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</si>
  <si>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</si>
  <si>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</si>
  <si>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</si>
  <si>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</si>
  <si>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</si>
  <si>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</si>
  <si>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</si>
  <si>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</si>
  <si>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</si>
  <si>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</si>
  <si>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</si>
  <si>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</si>
  <si>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</si>
  <si>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</si>
  <si>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</si>
  <si>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</si>
  <si>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</si>
  <si>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</si>
  <si>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</si>
  <si>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</si>
  <si>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</si>
  <si>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</si>
  <si>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</si>
  <si>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</si>
  <si>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</si>
  <si>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</si>
  <si>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</si>
  <si>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</si>
  <si>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</si>
  <si>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</si>
  <si>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</si>
  <si>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</si>
  <si>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</si>
  <si>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</si>
  <si>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</si>
  <si>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</si>
  <si>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</si>
  <si>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</si>
  <si>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</si>
  <si>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</si>
  <si>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</si>
  <si>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</si>
  <si>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</si>
  <si>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</si>
  <si>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</si>
  <si>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</si>
  <si>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</si>
  <si>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</si>
  <si>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</si>
  <si>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</si>
  <si>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</si>
  <si>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</si>
  <si>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</si>
  <si>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</si>
  <si>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</si>
  <si>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</si>
  <si>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</si>
  <si>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</si>
  <si>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</si>
  <si>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</si>
  <si>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</si>
  <si>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</si>
  <si>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</si>
  <si>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</si>
  <si>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</si>
  <si>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</si>
  <si>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</si>
  <si>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</si>
  <si>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</si>
  <si>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</si>
  <si>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</si>
  <si>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</si>
  <si>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</si>
  <si>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</si>
  <si>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</si>
  <si>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</si>
  <si>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</si>
  <si>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</si>
  <si>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</si>
  <si>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</si>
  <si>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</si>
  <si>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</si>
  <si>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</si>
  <si>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</si>
  <si>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</si>
  <si>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</si>
  <si>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</si>
  <si>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</si>
  <si>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</si>
  <si>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</si>
  <si>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</si>
  <si>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</si>
  <si>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</si>
  <si>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</si>
  <si>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</si>
  <si>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</si>
  <si>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</si>
  <si>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</si>
  <si>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</si>
  <si>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</si>
  <si>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</si>
  <si>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</si>
  <si>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</si>
  <si>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</si>
  <si>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</si>
  <si>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</si>
  <si>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</si>
  <si>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</si>
  <si>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</si>
  <si>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</si>
  <si>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</si>
  <si>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</si>
  <si>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</si>
  <si>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</si>
  <si>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</si>
  <si>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</si>
  <si>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</si>
  <si>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</si>
  <si>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</si>
  <si>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</si>
  <si>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</si>
  <si>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</si>
  <si>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</si>
  <si>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</si>
  <si>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</si>
  <si>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</si>
  <si>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</si>
  <si>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</si>
  <si>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</si>
  <si>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</si>
  <si>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</si>
  <si>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</si>
  <si>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</si>
  <si>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</si>
  <si>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</si>
  <si>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</si>
  <si>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</si>
  <si>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</si>
  <si>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</si>
  <si>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</si>
  <si>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</si>
  <si>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</si>
  <si>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</si>
  <si>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</si>
  <si>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</si>
  <si>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</si>
  <si>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</si>
  <si>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</si>
  <si>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</si>
  <si>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</si>
  <si>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</si>
  <si>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</si>
  <si>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</si>
  <si>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</si>
  <si>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</si>
  <si>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</si>
  <si>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</si>
  <si>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</si>
  <si>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</si>
  <si>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</si>
  <si>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</si>
  <si>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</si>
  <si>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</si>
  <si>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</si>
  <si>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</si>
  <si>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</si>
  <si>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</si>
  <si>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</si>
  <si>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</si>
  <si>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</si>
  <si>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</si>
  <si>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</si>
  <si>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</si>
  <si>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</si>
  <si>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</si>
  <si>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</si>
  <si>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</si>
  <si>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</si>
  <si>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</si>
  <si>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</si>
  <si>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</si>
  <si>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</si>
  <si>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</si>
  <si>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</si>
  <si>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</si>
  <si>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</si>
  <si>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</si>
  <si>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</si>
  <si>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</si>
  <si>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</si>
  <si>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</si>
  <si>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</si>
  <si>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</si>
  <si>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</si>
  <si>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</si>
  <si>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</si>
  <si>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</si>
  <si>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</si>
  <si>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</si>
  <si>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</si>
  <si>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</si>
  <si>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</si>
  <si>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</si>
  <si>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</si>
  <si>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</si>
  <si>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</si>
  <si>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</si>
  <si>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</si>
  <si>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</si>
  <si>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</si>
  <si>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</si>
  <si>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</si>
  <si>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</si>
  <si>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</si>
  <si>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</si>
  <si>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</si>
  <si>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</si>
  <si>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</si>
  <si>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</si>
  <si>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</si>
  <si>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</si>
  <si>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</si>
  <si>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</si>
  <si>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</si>
  <si>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</si>
  <si>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</si>
  <si>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</si>
  <si>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</si>
  <si>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</si>
  <si>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</si>
  <si>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</si>
  <si>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</si>
  <si>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</si>
  <si>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</si>
  <si>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</si>
  <si>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</si>
  <si>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</si>
  <si>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</si>
  <si>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</si>
  <si>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</si>
  <si>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</si>
  <si>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</si>
  <si>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</si>
  <si>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</si>
  <si>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</si>
  <si>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</si>
  <si>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</si>
  <si>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</si>
  <si>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</si>
  <si>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</si>
  <si>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</si>
  <si>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</si>
  <si>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</si>
  <si>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</si>
  <si>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</si>
  <si>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</si>
  <si>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</si>
  <si>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</si>
  <si>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</si>
  <si>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</si>
  <si>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</si>
  <si>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</si>
  <si>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</si>
  <si>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</si>
  <si>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</si>
  <si>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</si>
  <si>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</si>
  <si>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</si>
  <si>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</si>
  <si>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</si>
  <si>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</si>
  <si>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</si>
  <si>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</si>
  <si>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</si>
  <si>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</si>
  <si>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</si>
  <si>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</si>
  <si>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</si>
  <si>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</si>
  <si>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</si>
  <si>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</si>
  <si>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</si>
  <si>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</si>
  <si>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</si>
  <si>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</si>
  <si>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</si>
  <si>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</si>
  <si>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</si>
  <si>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</si>
  <si>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</si>
  <si>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</si>
  <si>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</si>
  <si>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</si>
  <si>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</si>
  <si>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</si>
  <si>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</si>
  <si>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</si>
  <si>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</si>
  <si>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</si>
  <si>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</si>
  <si>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</si>
  <si>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</si>
  <si>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</si>
  <si>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</si>
  <si>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</si>
  <si>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</si>
  <si>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</si>
  <si>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</si>
  <si>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</si>
  <si>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</si>
  <si>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</si>
  <si>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</si>
  <si>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</si>
  <si>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</si>
  <si>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</si>
  <si>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</si>
  <si>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</si>
  <si>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</si>
  <si>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</si>
  <si>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</si>
  <si>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</si>
  <si>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</si>
  <si>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</si>
  <si>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</si>
  <si>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</si>
  <si>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</si>
  <si>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</si>
  <si>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</si>
  <si>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</si>
  <si>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</si>
  <si>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</si>
  <si>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</si>
  <si>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</si>
  <si>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</si>
  <si>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</si>
  <si>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</si>
  <si>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</si>
  <si>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</si>
  <si>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</si>
  <si>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</si>
  <si>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</si>
  <si>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</si>
  <si>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</si>
  <si>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</si>
  <si>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</si>
  <si>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</si>
  <si>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</si>
  <si>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</si>
  <si>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</si>
  <si>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</si>
  <si>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</si>
  <si>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</si>
  <si>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</si>
  <si>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</si>
  <si>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</si>
  <si>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</si>
  <si>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</si>
  <si>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</si>
  <si>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</si>
  <si>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</si>
  <si>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</si>
  <si>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</si>
  <si>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</si>
  <si>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</si>
  <si>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</si>
  <si>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</si>
  <si>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</si>
  <si>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</si>
  <si>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</si>
  <si>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</si>
  <si>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</si>
  <si>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</si>
  <si>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</si>
  <si>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</si>
  <si>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</si>
  <si>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</si>
  <si>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</si>
  <si>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</si>
  <si>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</si>
  <si>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</si>
  <si>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</si>
  <si>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</si>
  <si>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</si>
  <si>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</si>
  <si>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</si>
  <si>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</si>
  <si>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</si>
  <si>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</si>
  <si>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</si>
  <si>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</si>
  <si>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</si>
  <si>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</si>
  <si>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</si>
  <si>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</si>
  <si>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</si>
  <si>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</si>
  <si>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</si>
  <si>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</si>
  <si>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</si>
  <si>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</si>
  <si>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</si>
  <si>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</si>
  <si>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</si>
  <si>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</si>
  <si>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</si>
  <si>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</si>
  <si>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</si>
  <si>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</si>
  <si>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</si>
  <si>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</si>
  <si>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</si>
  <si>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</si>
  <si>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</si>
  <si>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</si>
  <si>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</si>
  <si>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</si>
  <si>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</si>
  <si>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</si>
  <si>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</si>
  <si>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</si>
  <si>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</si>
  <si>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</si>
  <si>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</si>
  <si>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</si>
  <si>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</si>
  <si>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</si>
  <si>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</si>
  <si>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</si>
  <si>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</si>
  <si>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</si>
  <si>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</si>
  <si>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</si>
  <si>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</si>
  <si>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</si>
  <si>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</si>
  <si>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</si>
  <si>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</si>
  <si>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</si>
  <si>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</si>
  <si>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</si>
  <si>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</si>
  <si>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</si>
  <si>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</si>
  <si>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</si>
  <si>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</si>
  <si>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</si>
  <si>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</si>
  <si>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</si>
  <si>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</si>
  <si>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</si>
  <si>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</si>
  <si>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</si>
  <si>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</si>
  <si>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</si>
  <si>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</si>
  <si>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</si>
  <si>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</si>
  <si>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</si>
  <si>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</si>
  <si>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</si>
  <si>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</si>
  <si>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</si>
  <si>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</si>
  <si>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</si>
  <si>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</si>
  <si>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</si>
  <si>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</si>
  <si>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</si>
  <si>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</si>
  <si>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</si>
  <si>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</si>
  <si>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</si>
  <si>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</si>
  <si>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</si>
  <si>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</si>
  <si>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</si>
  <si>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</si>
  <si>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</si>
  <si>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</si>
  <si>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</si>
  <si>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</si>
  <si>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</si>
  <si>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</si>
  <si>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</si>
  <si>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</si>
  <si>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</si>
  <si>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</si>
  <si>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</si>
  <si>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</si>
  <si>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</si>
  <si>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</si>
  <si>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</si>
  <si>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</si>
  <si>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</si>
  <si>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</si>
  <si>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</si>
  <si>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</si>
  <si>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</si>
  <si>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</si>
  <si>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</si>
  <si>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</si>
  <si>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</si>
  <si>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</si>
  <si>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</si>
  <si>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</si>
  <si>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</si>
  <si>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</si>
  <si>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</si>
  <si>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</si>
  <si>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</si>
  <si>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</si>
  <si>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</si>
  <si>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</si>
  <si>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</si>
  <si>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</si>
  <si>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</si>
  <si>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</si>
  <si>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</si>
  <si>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</si>
  <si>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</si>
  <si>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</si>
  <si>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</si>
  <si>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</si>
  <si>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</si>
  <si>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</si>
  <si>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</si>
  <si>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</si>
  <si>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</si>
  <si>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</si>
  <si>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</si>
  <si>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</si>
  <si>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</si>
  <si>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</si>
  <si>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</si>
  <si>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</si>
  <si>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</si>
  <si>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</si>
  <si>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</si>
  <si>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</si>
  <si>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</si>
  <si>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</si>
  <si>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</si>
  <si>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</si>
  <si>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</si>
  <si>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</si>
  <si>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</si>
  <si>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</si>
  <si>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</si>
  <si>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</si>
  <si>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</si>
  <si>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</si>
  <si>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</si>
  <si>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</si>
  <si>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</si>
  <si>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</si>
  <si>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</si>
  <si>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</si>
  <si>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</si>
  <si>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</si>
  <si>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</si>
  <si>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</si>
  <si>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</si>
  <si>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</si>
  <si>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</si>
  <si>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</si>
  <si>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</si>
  <si>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</si>
  <si>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</si>
  <si>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</si>
  <si>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</si>
  <si>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</si>
  <si>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</si>
  <si>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</si>
  <si>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</si>
  <si>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</si>
  <si>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</si>
  <si>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</si>
  <si>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</si>
  <si>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</si>
  <si>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</si>
  <si>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</si>
  <si>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</si>
  <si>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</si>
  <si>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</si>
  <si>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</si>
  <si>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</si>
  <si>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</si>
  <si>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</si>
  <si>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</si>
  <si>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</si>
  <si>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</si>
  <si>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</si>
  <si>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</si>
  <si>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</si>
  <si>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</si>
  <si>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</si>
  <si>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</si>
  <si>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</si>
  <si>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</si>
  <si>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</si>
  <si>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</si>
  <si>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</si>
  <si>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</si>
  <si>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</si>
  <si>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</si>
  <si>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</si>
  <si>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</si>
  <si>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</si>
  <si>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</si>
  <si>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</si>
  <si>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</si>
  <si>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</si>
  <si>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</si>
  <si>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</si>
  <si>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</si>
  <si>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</si>
  <si>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</si>
  <si>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</si>
  <si>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</si>
  <si>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</si>
  <si>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</si>
  <si>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</si>
  <si>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</si>
  <si>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</si>
  <si>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</si>
  <si>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</si>
  <si>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</si>
  <si>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</si>
  <si>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</si>
  <si>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</si>
  <si>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</si>
  <si>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</si>
  <si>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</si>
  <si>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</si>
  <si>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</si>
  <si>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</si>
  <si>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</si>
  <si>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</si>
  <si>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</si>
  <si>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</si>
  <si>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</si>
  <si>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</si>
  <si>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</si>
  <si>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</si>
  <si>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</si>
  <si>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</si>
  <si>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</si>
  <si>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</si>
  <si>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</si>
  <si>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</si>
  <si>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</si>
  <si>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</si>
  <si>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</si>
  <si>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</si>
  <si>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</si>
  <si>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</si>
  <si>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</si>
  <si>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</si>
  <si>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</si>
  <si>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</si>
  <si>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</si>
  <si>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</si>
  <si>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</si>
  <si>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</si>
  <si>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</si>
  <si>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</si>
  <si>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</si>
  <si>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</si>
  <si>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</si>
  <si>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</si>
  <si>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</si>
  <si>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</si>
  <si>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</si>
  <si>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</si>
  <si>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</si>
  <si>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</si>
  <si>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</si>
  <si>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</si>
  <si>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</si>
  <si>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</si>
  <si>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</si>
  <si>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</si>
  <si>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</si>
  <si>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</si>
  <si>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</si>
  <si>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</si>
  <si>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</si>
  <si>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</si>
  <si>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</si>
  <si>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</si>
  <si>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</si>
  <si>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</si>
  <si>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</si>
  <si>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</si>
  <si>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</si>
  <si>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</si>
  <si>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</si>
  <si>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</si>
  <si>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</si>
  <si>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</si>
  <si>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</si>
  <si>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</si>
  <si>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</si>
  <si>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</si>
  <si>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</si>
  <si>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</si>
  <si>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</si>
  <si>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</si>
  <si>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</si>
  <si>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</si>
  <si>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</si>
  <si>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</si>
  <si>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</si>
  <si>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</si>
  <si>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</si>
  <si>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</si>
  <si>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</si>
  <si>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</si>
  <si>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</si>
  <si>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</si>
  <si>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</si>
  <si>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</si>
  <si>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</si>
  <si>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</si>
  <si>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</si>
  <si>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</si>
  <si>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</si>
  <si>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</si>
  <si>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</si>
  <si>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</si>
  <si>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</si>
  <si>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</si>
  <si>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</si>
  <si>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</si>
  <si>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</si>
  <si>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</si>
  <si>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</si>
  <si>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</si>
  <si>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</si>
  <si>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</si>
  <si>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</si>
  <si>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</si>
  <si>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</si>
  <si>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</si>
  <si>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</si>
  <si>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</si>
  <si>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</si>
  <si>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</si>
  <si>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</si>
  <si>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</si>
  <si>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</si>
  <si>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</si>
  <si>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</si>
  <si>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</si>
  <si>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</si>
  <si>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</si>
  <si>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</si>
  <si>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</si>
  <si>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</si>
  <si>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</si>
  <si>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</si>
  <si>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</si>
  <si>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</si>
  <si>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</si>
  <si>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</si>
  <si>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</si>
  <si>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</si>
  <si>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</si>
  <si>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</si>
  <si>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</si>
  <si>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</si>
  <si>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</si>
  <si>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</si>
  <si>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</si>
  <si>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</si>
  <si>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</si>
  <si>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</si>
  <si>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</si>
  <si>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</si>
  <si>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</si>
  <si>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</si>
  <si>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</si>
  <si>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</si>
  <si>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</si>
  <si>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</si>
  <si>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</si>
  <si>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</si>
  <si>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</si>
  <si>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</si>
  <si>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</si>
  <si>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</si>
  <si>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</si>
  <si>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</si>
  <si>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</si>
  <si>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</si>
  <si>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</si>
  <si>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</si>
  <si>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</si>
  <si>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</si>
  <si>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</si>
  <si>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</si>
  <si>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</si>
  <si>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</si>
  <si>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</si>
  <si>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</si>
  <si>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</si>
  <si>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</si>
  <si>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</si>
  <si>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</si>
  <si>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</si>
  <si>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</si>
  <si>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</si>
  <si>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</si>
  <si>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</si>
  <si>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</si>
  <si>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</si>
  <si>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</si>
  <si>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</si>
  <si>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</si>
  <si>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</si>
  <si>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</si>
  <si>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</si>
  <si>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</si>
  <si>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</si>
  <si>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</si>
  <si>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</si>
  <si>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</si>
  <si>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</si>
  <si>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</si>
  <si>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</si>
  <si>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</si>
  <si>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</si>
  <si>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</si>
  <si>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</si>
  <si>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</si>
  <si>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</si>
  <si>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</si>
  <si>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</si>
  <si>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</si>
  <si>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</si>
  <si>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</si>
  <si>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</si>
  <si>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</si>
  <si>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</si>
  <si>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</si>
  <si>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</si>
  <si>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</si>
  <si>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</si>
  <si>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</si>
  <si>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</si>
  <si>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</si>
  <si>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</si>
  <si>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</si>
  <si>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</si>
  <si>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</si>
  <si>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</si>
  <si>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</si>
  <si>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</si>
  <si>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</si>
  <si>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</si>
  <si>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</si>
  <si>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</si>
  <si>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</si>
  <si>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</si>
  <si>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</si>
  <si>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</si>
  <si>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</si>
  <si>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</si>
  <si>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</si>
  <si>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</si>
  <si>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</si>
  <si>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</si>
  <si>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</si>
  <si>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</si>
  <si>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</si>
  <si>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</si>
  <si>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</si>
  <si>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</si>
  <si>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</si>
  <si>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</si>
  <si>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</si>
  <si>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</si>
  <si>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</si>
  <si>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</si>
  <si>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</si>
  <si>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</si>
  <si>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</si>
  <si>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</si>
  <si>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</si>
  <si>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</si>
  <si>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</si>
  <si>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</si>
  <si>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</si>
  <si>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</si>
  <si>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</si>
  <si>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</si>
  <si>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</si>
  <si>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</si>
  <si>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</si>
  <si>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</si>
  <si>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</si>
  <si>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</si>
  <si>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</si>
  <si>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</si>
  <si>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</si>
  <si>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</si>
  <si>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</si>
  <si>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</si>
  <si>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</si>
  <si>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</si>
  <si>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</si>
  <si>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</si>
  <si>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</si>
  <si>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</si>
  <si>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</si>
  <si>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</si>
  <si>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</si>
  <si>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</si>
  <si>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</si>
  <si>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</si>
  <si>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</si>
  <si>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</si>
  <si>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</si>
  <si>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</si>
  <si>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</si>
  <si>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</si>
  <si>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</si>
  <si>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</si>
  <si>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</si>
  <si>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</si>
  <si>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</si>
  <si>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</si>
  <si>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</si>
  <si>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</si>
  <si>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</si>
  <si>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</si>
  <si>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</si>
  <si>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</si>
  <si>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</si>
  <si>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</si>
  <si>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</si>
  <si>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</si>
  <si>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</si>
  <si>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</si>
  <si>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</si>
  <si>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</si>
  <si>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</si>
  <si>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</si>
  <si>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</si>
  <si>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</si>
  <si>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</si>
  <si>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</si>
  <si>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</si>
  <si>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</si>
  <si>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</si>
  <si>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</si>
  <si>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</si>
  <si>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</si>
  <si>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</si>
  <si>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</si>
  <si>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</si>
  <si>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</si>
  <si>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</si>
  <si>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</si>
  <si>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</si>
  <si>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</si>
  <si>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</si>
  <si>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</si>
  <si>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</si>
  <si>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</si>
  <si>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</si>
  <si>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</si>
  <si>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</si>
  <si>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</si>
  <si>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</si>
  <si>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</si>
  <si>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</si>
  <si>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</si>
  <si>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</si>
  <si>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</si>
  <si>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</si>
  <si>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</si>
  <si>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</si>
  <si>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</si>
  <si>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</si>
  <si>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</si>
  <si>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</si>
  <si>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</si>
  <si>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</si>
  <si>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</si>
  <si>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</si>
  <si>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</si>
  <si>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</si>
  <si>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</si>
  <si>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</si>
  <si>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</si>
  <si>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</si>
  <si>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</si>
  <si>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</si>
  <si>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</si>
  <si>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</si>
  <si>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</si>
  <si>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</si>
  <si>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</si>
  <si>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</si>
  <si>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</si>
  <si>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</si>
  <si>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</si>
  <si>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</si>
  <si>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</si>
  <si>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</si>
  <si>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</si>
  <si>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</si>
  <si>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</si>
  <si>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</si>
  <si>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</si>
  <si>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</si>
  <si>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</si>
  <si>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</si>
  <si>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</si>
  <si>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</si>
  <si>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</si>
  <si>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</si>
  <si>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</si>
  <si>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</si>
  <si>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</si>
  <si>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</si>
  <si>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</si>
  <si>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</si>
  <si>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</si>
  <si>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</si>
  <si>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</si>
  <si>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</si>
  <si>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</si>
  <si>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</si>
  <si>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</si>
  <si>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</si>
  <si>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</si>
  <si>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</si>
  <si>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</si>
  <si>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</si>
  <si>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</si>
  <si>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</si>
  <si>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</si>
  <si>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</si>
  <si>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</si>
  <si>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</si>
  <si>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</si>
  <si>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</si>
  <si>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</si>
  <si>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</si>
  <si>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</si>
  <si>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</si>
  <si>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</si>
  <si>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</si>
  <si>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</si>
  <si>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</si>
  <si>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</si>
  <si>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</si>
  <si>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</si>
  <si>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</si>
  <si>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</si>
  <si>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</si>
  <si>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</si>
  <si>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</si>
  <si>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</si>
  <si>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</si>
  <si>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</si>
  <si>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</si>
  <si>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</si>
  <si>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</si>
  <si>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</si>
  <si>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</si>
  <si>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</si>
  <si>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</si>
  <si>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</si>
  <si>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</si>
  <si>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</si>
  <si>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</si>
  <si>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</si>
  <si>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</si>
  <si>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</si>
  <si>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</si>
  <si>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</si>
  <si>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</si>
  <si>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</si>
  <si>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</si>
  <si>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</si>
  <si>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</si>
  <si>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</si>
  <si>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</si>
  <si>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</si>
  <si>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</si>
  <si>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</si>
  <si>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</si>
  <si>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</si>
  <si>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</si>
  <si>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</si>
  <si>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</si>
  <si>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</si>
  <si>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</si>
  <si>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</si>
  <si>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</si>
  <si>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</si>
  <si>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</si>
  <si>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</si>
  <si>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</si>
  <si>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</si>
  <si>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</si>
  <si>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</si>
  <si>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</si>
  <si>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</si>
  <si>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</si>
  <si>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</si>
  <si>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</si>
  <si>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</si>
  <si>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</si>
  <si>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</si>
  <si>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</si>
  <si>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</si>
  <si>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</si>
  <si>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</si>
  <si>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</si>
  <si>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</si>
  <si>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</si>
  <si>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</si>
  <si>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</si>
  <si>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</si>
  <si>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</si>
  <si>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</si>
  <si>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</si>
  <si>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</si>
  <si>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</si>
  <si>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</si>
  <si>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</si>
  <si>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</si>
  <si>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</si>
  <si>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</si>
  <si>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</si>
  <si>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</si>
  <si>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</si>
  <si>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</si>
  <si>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</si>
  <si>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</si>
  <si>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</si>
  <si>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</si>
  <si>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</si>
  <si>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</si>
  <si>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</si>
  <si>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</si>
  <si>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</si>
  <si>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</si>
  <si>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</si>
  <si>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</si>
  <si>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</si>
  <si>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</si>
  <si>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</si>
  <si>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</si>
  <si>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</si>
  <si>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</si>
  <si>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</si>
  <si>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</si>
  <si>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</si>
  <si>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</si>
  <si>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</si>
  <si>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</si>
  <si>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</si>
  <si>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</si>
  <si>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</si>
  <si>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</si>
  <si>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</si>
  <si>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</si>
  <si>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</si>
  <si>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</si>
  <si>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</si>
  <si>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</si>
  <si>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</si>
  <si>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</si>
  <si>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</si>
  <si>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</si>
  <si>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</si>
  <si>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</si>
  <si>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</si>
  <si>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</si>
  <si>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</si>
  <si>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</si>
  <si>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</si>
  <si>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</si>
  <si>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</si>
  <si>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</si>
  <si>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</si>
  <si>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</si>
  <si>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</si>
  <si>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</si>
  <si>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</si>
  <si>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</si>
  <si>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</si>
  <si>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</si>
  <si>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</si>
  <si>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</si>
  <si>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</si>
  <si>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</si>
  <si>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</si>
  <si>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</si>
  <si>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</si>
  <si>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</si>
  <si>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</si>
  <si>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</si>
  <si>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</si>
  <si>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</si>
  <si>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</si>
  <si>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</si>
  <si>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</si>
  <si>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</si>
  <si>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</si>
  <si>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</si>
  <si>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</si>
  <si>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</si>
  <si>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</si>
  <si>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</si>
  <si>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</si>
  <si>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</si>
  <si>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</si>
  <si>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</si>
  <si>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</si>
  <si>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</si>
  <si>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</si>
  <si>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</si>
  <si>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</si>
  <si>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</si>
  <si>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</si>
  <si>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</si>
  <si>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</si>
  <si>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</si>
  <si>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</si>
  <si>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</si>
  <si>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</si>
  <si>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</si>
  <si>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</si>
  <si>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</si>
  <si>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</si>
  <si>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</si>
  <si>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</si>
  <si>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</si>
  <si>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</si>
  <si>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</si>
  <si>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</si>
  <si>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</si>
  <si>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</si>
  <si>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</si>
  <si>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</si>
  <si>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</si>
  <si>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</si>
  <si>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</si>
  <si>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</si>
  <si>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</si>
  <si>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</si>
  <si>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</si>
  <si>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</si>
  <si>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</si>
  <si>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</si>
  <si>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</si>
  <si>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</si>
  <si>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</si>
  <si>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</si>
  <si>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</si>
  <si>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</si>
  <si>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</si>
  <si>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</si>
  <si>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</si>
  <si>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</si>
  <si>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</si>
  <si>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</si>
  <si>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</si>
  <si>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</si>
  <si>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</si>
  <si>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</si>
  <si>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</si>
  <si>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</si>
  <si>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</si>
  <si>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</si>
  <si>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</si>
  <si>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</si>
  <si>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</si>
  <si>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</si>
  <si>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</si>
  <si>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</si>
  <si>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</si>
  <si>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</si>
  <si>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</si>
  <si>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</si>
  <si>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</si>
  <si>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</si>
  <si>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</si>
  <si>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</si>
  <si>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</si>
  <si>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</si>
  <si>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</si>
  <si>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</si>
  <si>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</si>
  <si>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</si>
  <si>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</si>
  <si>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</si>
  <si>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</si>
  <si>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</si>
  <si>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</si>
  <si>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</si>
  <si>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</si>
  <si>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</si>
  <si>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</si>
  <si>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</si>
  <si>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</si>
  <si>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</si>
  <si>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</si>
  <si>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</si>
  <si>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</si>
  <si>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</si>
  <si>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</si>
  <si>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</si>
  <si>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</si>
  <si>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</si>
  <si>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</si>
  <si>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</si>
  <si>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</si>
  <si>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</si>
  <si>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</si>
  <si>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</si>
  <si>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</si>
  <si>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</si>
  <si>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</si>
  <si>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</si>
  <si>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</si>
  <si>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</si>
  <si>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</si>
  <si>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</si>
  <si>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</si>
  <si>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</si>
  <si>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</si>
  <si>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</si>
  <si>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</si>
  <si>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</si>
  <si>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</si>
  <si>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</si>
  <si>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</si>
  <si>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</si>
  <si>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</si>
  <si>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</si>
  <si>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</si>
  <si>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</si>
  <si>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</si>
  <si>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</si>
  <si>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</si>
  <si>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</si>
  <si>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</si>
  <si>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</si>
  <si>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</si>
  <si>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</si>
  <si>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</si>
  <si>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</si>
  <si>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</si>
  <si>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</si>
  <si>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</si>
  <si>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</si>
  <si>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</si>
  <si>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</si>
  <si>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</si>
  <si>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</si>
  <si>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</si>
  <si>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</si>
  <si>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</si>
  <si>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</si>
  <si>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</si>
  <si>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</si>
  <si>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</si>
  <si>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</si>
  <si>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</si>
  <si>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</si>
  <si>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</si>
  <si>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</si>
  <si>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</si>
  <si>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</si>
  <si>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</si>
  <si>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</si>
  <si>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</si>
  <si>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</si>
  <si>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</si>
  <si>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</si>
  <si>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</si>
  <si>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</si>
  <si>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</si>
  <si>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</si>
  <si>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</si>
  <si>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</si>
  <si>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</si>
  <si>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</si>
  <si>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</si>
  <si>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</si>
  <si>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</si>
  <si>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</si>
  <si>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</si>
  <si>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</si>
  <si>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</si>
  <si>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</si>
  <si>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</si>
  <si>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</si>
  <si>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</si>
  <si>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</si>
  <si>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</si>
  <si>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</si>
  <si>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</si>
  <si>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</si>
  <si>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</si>
  <si>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</si>
  <si>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</si>
  <si>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</si>
  <si>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</si>
  <si>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</si>
  <si>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</si>
  <si>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</si>
  <si>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</si>
  <si>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</si>
  <si>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</si>
  <si>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</si>
  <si>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</si>
  <si>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</si>
  <si>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</si>
  <si>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</si>
  <si>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</si>
  <si>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</si>
  <si>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</si>
  <si>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</si>
  <si>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</si>
  <si>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</si>
  <si>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</si>
  <si>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</si>
  <si>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</si>
  <si>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</si>
  <si>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</si>
  <si>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</si>
  <si>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</si>
  <si>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</si>
  <si>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</si>
  <si>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</si>
  <si>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</si>
  <si>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</si>
  <si>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</si>
  <si>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</si>
  <si>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</si>
  <si>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</si>
  <si>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</si>
  <si>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</si>
  <si>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</si>
  <si>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</si>
  <si>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</si>
  <si>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</si>
  <si>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</si>
  <si>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</si>
  <si>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</si>
  <si>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</si>
  <si>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</si>
  <si>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</si>
  <si>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</si>
  <si>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</si>
  <si>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</si>
  <si>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</si>
  <si>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</si>
  <si>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</si>
  <si>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</si>
  <si>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</si>
  <si>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</si>
  <si>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</si>
  <si>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</si>
  <si>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</si>
  <si>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</si>
  <si>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</si>
  <si>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</si>
  <si>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</si>
  <si>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</si>
  <si>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</si>
  <si>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</si>
  <si>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</si>
  <si>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</si>
  <si>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</si>
  <si>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</si>
  <si>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</si>
  <si>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</si>
  <si>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</si>
  <si>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</si>
  <si>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</si>
  <si>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</si>
  <si>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</si>
  <si>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</si>
  <si>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</si>
  <si>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</si>
  <si>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</si>
  <si>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</si>
  <si>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</si>
  <si>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</si>
  <si>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</si>
  <si>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</si>
  <si>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</si>
  <si>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</si>
  <si>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</si>
  <si>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</si>
  <si>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</si>
  <si>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</si>
  <si>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</si>
  <si>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</si>
  <si>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</si>
  <si>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</si>
  <si>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</si>
  <si>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</si>
  <si>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</si>
  <si>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</si>
  <si>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</si>
  <si>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</si>
  <si>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</si>
  <si>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</si>
  <si>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</si>
  <si>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</si>
  <si>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</si>
  <si>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</si>
  <si>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</si>
  <si>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</si>
  <si>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</si>
  <si>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</si>
  <si>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</si>
  <si>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</si>
  <si>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</si>
  <si>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</si>
  <si>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</si>
  <si>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</si>
  <si>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</si>
  <si>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</si>
  <si>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</si>
  <si>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</si>
  <si>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</si>
  <si>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</si>
  <si>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</si>
  <si>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</si>
  <si>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</si>
  <si>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</si>
  <si>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</si>
  <si>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</si>
  <si>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</si>
  <si>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</si>
  <si>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</si>
  <si>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</si>
  <si>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</si>
  <si>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</si>
  <si>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</si>
  <si>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</si>
  <si>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</si>
  <si>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</si>
  <si>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</si>
  <si>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</si>
  <si>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</si>
  <si>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</si>
  <si>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</si>
  <si>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</si>
  <si>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</si>
  <si>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</si>
  <si>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</si>
  <si>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</si>
  <si>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</si>
  <si>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</si>
  <si>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</si>
  <si>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</si>
  <si>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</si>
  <si>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</si>
  <si>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</si>
  <si>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</si>
  <si>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</si>
  <si>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</si>
  <si>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</si>
  <si>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</si>
  <si>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</si>
  <si>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</si>
  <si>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</si>
  <si>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</si>
  <si>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</si>
  <si>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</si>
  <si>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</si>
  <si>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</si>
  <si>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</si>
  <si>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</si>
  <si>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</si>
  <si>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</si>
  <si>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</si>
  <si>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</si>
  <si>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</si>
  <si>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</si>
  <si>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</si>
  <si>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</si>
  <si>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</si>
  <si>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</si>
  <si>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</si>
  <si>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</si>
  <si>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</si>
  <si>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</si>
  <si>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</si>
  <si>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</si>
  <si>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</si>
  <si>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</si>
  <si>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</si>
  <si>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</si>
  <si>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</si>
  <si>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</si>
  <si>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</si>
  <si>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</si>
  <si>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</si>
  <si>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</si>
  <si>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</si>
  <si>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</si>
  <si>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</si>
  <si>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</si>
  <si>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</si>
  <si>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</si>
  <si>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</si>
  <si>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</si>
  <si>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</si>
  <si>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</si>
  <si>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</si>
  <si>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</si>
  <si>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</si>
  <si>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</si>
  <si>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</si>
  <si>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</si>
  <si>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</si>
  <si>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</si>
  <si>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</si>
  <si>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</si>
  <si>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</si>
  <si>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</si>
  <si>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</si>
  <si>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</si>
  <si>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</si>
  <si>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</si>
  <si>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</si>
  <si>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</si>
  <si>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</si>
  <si>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</si>
  <si>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</si>
  <si>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</si>
  <si>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</si>
  <si>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</si>
  <si>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</si>
  <si>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</si>
  <si>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</si>
  <si>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</si>
  <si>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</si>
  <si>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</si>
  <si>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</si>
  <si>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</si>
  <si>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</si>
  <si>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</si>
  <si>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</si>
  <si>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</si>
  <si>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</si>
  <si>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</si>
  <si>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</si>
  <si>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</si>
  <si>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</si>
  <si>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</si>
  <si>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</si>
  <si>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</si>
  <si>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</si>
  <si>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</si>
  <si>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</si>
  <si>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</si>
  <si>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</si>
  <si>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</si>
  <si>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</si>
  <si>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</si>
  <si>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</si>
  <si>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</si>
  <si>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</si>
  <si>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</si>
  <si>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</si>
  <si>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</si>
  <si>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</si>
  <si>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</si>
  <si>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</si>
  <si>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</si>
  <si>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</si>
  <si>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</si>
  <si>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</si>
  <si>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</si>
  <si>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</si>
  <si>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</si>
  <si>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</si>
  <si>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</si>
  <si>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</si>
  <si>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</si>
  <si>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</si>
  <si>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</si>
  <si>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</si>
  <si>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</si>
  <si>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</si>
  <si>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</si>
  <si>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</si>
  <si>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</si>
  <si>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</si>
  <si>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</si>
  <si>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</si>
  <si>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</si>
  <si>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</si>
  <si>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</si>
  <si>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</si>
  <si>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</si>
  <si>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</si>
  <si>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</si>
  <si>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</si>
  <si>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</si>
  <si>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</si>
  <si>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</si>
  <si>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</si>
  <si>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</si>
  <si>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</si>
  <si>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</si>
  <si>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</si>
  <si>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</si>
  <si>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</si>
  <si>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</si>
  <si>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</si>
  <si>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</si>
  <si>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</si>
  <si>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</si>
  <si>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</si>
  <si>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</si>
  <si>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</si>
  <si>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</si>
  <si>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</si>
  <si>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</si>
  <si>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</si>
  <si>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</si>
  <si>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</si>
  <si>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</si>
  <si>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</si>
  <si>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</si>
  <si>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</si>
  <si>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</si>
  <si>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</si>
  <si>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</si>
  <si>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</si>
  <si>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</si>
  <si>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</si>
  <si>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</si>
  <si>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</si>
  <si>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</si>
  <si>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</si>
  <si>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</si>
  <si>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</si>
  <si>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</si>
  <si>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</si>
  <si>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</si>
  <si>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</si>
  <si>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</si>
  <si>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</si>
  <si>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</si>
  <si>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</si>
  <si>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</si>
  <si>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</si>
  <si>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</si>
  <si>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</si>
  <si>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</si>
  <si>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</si>
  <si>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</si>
  <si>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</si>
  <si>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</si>
  <si>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</si>
  <si>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</si>
  <si>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</si>
  <si>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</si>
  <si>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</si>
  <si>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</si>
  <si>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</si>
  <si>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</si>
  <si>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</si>
  <si>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</si>
  <si>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</si>
  <si>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</si>
  <si>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</si>
  <si>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</si>
  <si>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</si>
  <si>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</si>
  <si>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</si>
  <si>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</si>
  <si>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</si>
  <si>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</si>
  <si>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</si>
  <si>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</si>
  <si>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</si>
  <si>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</si>
  <si>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</si>
  <si>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</si>
  <si>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</si>
  <si>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</si>
  <si>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</si>
  <si>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</si>
  <si>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</si>
  <si>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</si>
  <si>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</si>
  <si>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</si>
  <si>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</si>
  <si>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</si>
  <si>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</si>
  <si>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</si>
  <si>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</si>
  <si>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</si>
  <si>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</si>
  <si>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</si>
  <si>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</si>
  <si>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</si>
  <si>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</si>
  <si>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</si>
  <si>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</si>
  <si>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</si>
  <si>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</si>
  <si>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</si>
  <si>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</si>
  <si>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</si>
  <si>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</si>
  <si>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</si>
  <si>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</si>
  <si>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</si>
  <si>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</si>
  <si>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</si>
  <si>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</si>
  <si>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</si>
  <si>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</si>
  <si>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</si>
  <si>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</si>
  <si>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</si>
  <si>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</si>
  <si>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</si>
  <si>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</si>
  <si>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</si>
  <si>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</si>
  <si>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</si>
  <si>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</si>
  <si>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</si>
  <si>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</si>
  <si>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</si>
  <si>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</si>
  <si>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</si>
  <si>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</si>
  <si>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</si>
  <si>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</si>
  <si>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</si>
  <si>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</si>
  <si>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</si>
  <si>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</si>
  <si>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</si>
  <si>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</si>
  <si>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</si>
  <si>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</si>
  <si>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</si>
  <si>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</si>
  <si>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</si>
  <si>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</si>
  <si>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</si>
  <si>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</si>
  <si>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</si>
  <si>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</si>
  <si>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</si>
  <si>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</si>
  <si>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</si>
  <si>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</si>
  <si>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</si>
  <si>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</si>
  <si>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</si>
  <si>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</si>
  <si>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</si>
  <si>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</si>
  <si>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</si>
  <si>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</si>
  <si>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</si>
  <si>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</si>
  <si>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</si>
  <si>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</si>
  <si>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</si>
  <si>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</si>
  <si>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</si>
  <si>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</si>
  <si>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</si>
  <si>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</si>
  <si>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</si>
  <si>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</si>
  <si>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</si>
  <si>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</si>
  <si>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</si>
  <si>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</si>
  <si>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</si>
  <si>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</si>
  <si>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</si>
  <si>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</si>
  <si>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</si>
  <si>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</si>
  <si>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</si>
  <si>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</si>
  <si>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</si>
  <si>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</si>
  <si>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</si>
  <si>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</si>
  <si>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</si>
  <si>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</si>
  <si>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</si>
  <si>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</si>
  <si>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</si>
  <si>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</si>
  <si>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</si>
  <si>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</si>
  <si>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</si>
  <si>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</si>
  <si>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</si>
  <si>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</si>
  <si>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</si>
  <si>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</si>
  <si>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</si>
  <si>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</si>
  <si>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</si>
  <si>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</si>
  <si>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</si>
  <si>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</si>
  <si>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</si>
  <si>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</si>
  <si>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</si>
  <si>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</si>
  <si>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</si>
  <si>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</si>
  <si>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</si>
  <si>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</si>
  <si>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</si>
  <si>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</si>
  <si>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</si>
  <si>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</si>
  <si>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</si>
  <si>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</si>
  <si>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</si>
  <si>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</si>
  <si>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</si>
  <si>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</si>
  <si>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</si>
  <si>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</si>
  <si>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</si>
  <si>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</si>
  <si>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</si>
  <si>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</si>
  <si>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</si>
  <si>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</si>
  <si>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</si>
  <si>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</si>
  <si>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</si>
  <si>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</si>
  <si>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</si>
  <si>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</si>
  <si>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</si>
  <si>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</si>
  <si>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</si>
  <si>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</si>
  <si>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</si>
  <si>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</si>
  <si>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</si>
  <si>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</si>
  <si>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</si>
  <si>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</si>
  <si>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</si>
  <si>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</si>
  <si>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</si>
  <si>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</si>
  <si>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</si>
  <si>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</si>
  <si>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</si>
  <si>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</si>
  <si>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</si>
  <si>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</si>
  <si>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</si>
  <si>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</si>
  <si>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</si>
  <si>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</si>
  <si>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</si>
  <si>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</si>
  <si>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</si>
  <si>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</si>
  <si>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</si>
  <si>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</si>
  <si>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</si>
  <si>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</si>
  <si>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</si>
  <si>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</si>
  <si>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</si>
  <si>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</si>
  <si>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</si>
  <si>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</si>
  <si>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</si>
  <si>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</si>
  <si>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</si>
  <si>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</si>
  <si>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</si>
  <si>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</si>
  <si>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</si>
  <si>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</si>
  <si>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</si>
  <si>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</si>
  <si>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</si>
  <si>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</si>
  <si>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</si>
  <si>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</si>
  <si>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</si>
  <si>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</si>
  <si>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</si>
  <si>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</si>
  <si>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</si>
  <si>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</si>
  <si>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</si>
  <si>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</si>
  <si>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</si>
  <si>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</si>
  <si>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</si>
  <si>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</si>
  <si>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</si>
  <si>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</si>
  <si>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</si>
  <si>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</si>
  <si>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</si>
  <si>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</si>
  <si>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</si>
  <si>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</si>
  <si>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</si>
  <si>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</si>
  <si>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</si>
  <si>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</si>
  <si>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</si>
  <si>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</si>
  <si>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</si>
  <si>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</si>
  <si>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</si>
  <si>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</si>
  <si>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</si>
  <si>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</si>
  <si>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</si>
  <si>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</si>
  <si>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</si>
  <si>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</si>
  <si>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</si>
  <si>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</si>
  <si>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</si>
  <si>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</si>
  <si>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</si>
  <si>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</si>
  <si>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</si>
  <si>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</si>
  <si>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</si>
  <si>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</si>
  <si>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</si>
  <si>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</si>
  <si>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</si>
  <si>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</si>
  <si>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</si>
  <si>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</si>
  <si>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</si>
  <si>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</si>
  <si>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</si>
  <si>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</si>
  <si>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</si>
  <si>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</si>
  <si>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</si>
  <si>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</si>
  <si>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</si>
  <si>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</si>
  <si>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</si>
  <si>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</si>
  <si>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</si>
  <si>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</si>
  <si>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</si>
  <si>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</si>
  <si>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</si>
  <si>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</si>
  <si>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</si>
  <si>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</si>
  <si>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</si>
  <si>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</si>
  <si>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</si>
  <si>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</si>
  <si>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</si>
  <si>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</si>
  <si>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</si>
  <si>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</si>
  <si>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</si>
  <si>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</si>
  <si>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</si>
  <si>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</si>
  <si>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</si>
  <si>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</si>
  <si>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</si>
  <si>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</si>
  <si>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</si>
  <si>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</si>
  <si>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</si>
  <si>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</si>
  <si>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</si>
  <si>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</si>
  <si>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</si>
  <si>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</si>
  <si>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</si>
  <si>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</si>
  <si>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</si>
  <si>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</si>
  <si>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</si>
  <si>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</si>
  <si>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</si>
  <si>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</si>
  <si>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</si>
  <si>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</si>
  <si>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</si>
  <si>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</si>
  <si>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</si>
  <si>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</si>
  <si>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</si>
  <si>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</si>
  <si>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</si>
  <si>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</si>
  <si>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</si>
  <si>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</si>
  <si>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</si>
  <si>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</si>
  <si>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</si>
  <si>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</si>
  <si>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</si>
  <si>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</si>
  <si>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</si>
  <si>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</si>
  <si>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</si>
  <si>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</si>
  <si>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</si>
  <si>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</si>
  <si>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</si>
  <si>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</si>
  <si>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</si>
  <si>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</si>
  <si>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</si>
  <si>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</si>
  <si>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</si>
  <si>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</si>
  <si>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</si>
  <si>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</si>
  <si>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</si>
  <si>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</si>
  <si>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</si>
  <si>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</si>
  <si>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</si>
  <si>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</si>
  <si>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</si>
  <si>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</si>
  <si>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</si>
  <si>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</si>
  <si>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</si>
  <si>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</si>
  <si>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</si>
  <si>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</si>
  <si>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</si>
  <si>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</si>
  <si>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</si>
  <si>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</si>
  <si>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</si>
  <si>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</si>
  <si>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</si>
  <si>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</si>
  <si>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</si>
  <si>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</si>
  <si>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</si>
  <si>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</si>
  <si>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</si>
  <si>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</si>
  <si>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</si>
  <si>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</si>
  <si>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</si>
  <si>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</si>
  <si>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</si>
  <si>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</si>
  <si>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</si>
  <si>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</si>
  <si>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</si>
  <si>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</si>
  <si>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</si>
  <si>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</si>
  <si>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</si>
  <si>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</si>
  <si>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</si>
  <si>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</si>
  <si>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</si>
  <si>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</si>
  <si>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</si>
  <si>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</si>
  <si>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</si>
  <si>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</si>
  <si>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</si>
  <si>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</si>
  <si>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</si>
  <si>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</si>
  <si>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</si>
  <si>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</si>
  <si>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</si>
  <si>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</si>
  <si>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</si>
  <si>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</si>
  <si>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</si>
  <si>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</si>
  <si>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</si>
  <si>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</si>
  <si>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</si>
  <si>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</si>
  <si>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</si>
  <si>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</si>
  <si>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</si>
  <si>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</si>
  <si>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</si>
  <si>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</si>
  <si>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</si>
  <si>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</si>
  <si>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</si>
  <si>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</si>
  <si>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</si>
  <si>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</si>
  <si>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</si>
  <si>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</si>
  <si>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</si>
  <si>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</si>
  <si>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</si>
  <si>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</si>
  <si>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</si>
  <si>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</si>
  <si>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</si>
  <si>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</si>
  <si>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</si>
  <si>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</si>
  <si>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</si>
  <si>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</si>
  <si>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</si>
  <si>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</si>
  <si>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</si>
  <si>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</si>
  <si>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</si>
  <si>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</si>
  <si>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</si>
  <si>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</si>
  <si>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</si>
  <si>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</si>
  <si>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</si>
  <si>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</si>
  <si>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</si>
  <si>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</si>
  <si>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</si>
  <si>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</si>
  <si>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</si>
  <si>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</si>
  <si>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</si>
  <si>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</si>
  <si>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</si>
  <si>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</si>
  <si>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</si>
  <si>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</si>
  <si>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</si>
  <si>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</si>
  <si>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</si>
  <si>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</si>
  <si>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</si>
  <si>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</si>
  <si>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</si>
  <si>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</si>
  <si>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</si>
  <si>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</si>
  <si>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</si>
  <si>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</si>
  <si>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</si>
  <si>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</si>
  <si>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</si>
  <si>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</si>
  <si>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</si>
  <si>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</si>
  <si>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</si>
  <si>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</si>
  <si>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</si>
  <si>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</si>
  <si>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</si>
  <si>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</si>
  <si>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</si>
  <si>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</si>
  <si>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</si>
  <si>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</si>
  <si>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</si>
  <si>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</si>
  <si>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</si>
  <si>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</si>
  <si>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</si>
  <si>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</si>
  <si>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</si>
  <si>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</si>
  <si>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</si>
  <si>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</si>
  <si>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</si>
  <si>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</si>
  <si>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</si>
  <si>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</si>
  <si>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</si>
  <si>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</si>
  <si>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</si>
  <si>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</si>
  <si>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</si>
  <si>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</si>
  <si>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</si>
  <si>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</si>
  <si>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</si>
  <si>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</si>
  <si>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</si>
  <si>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</si>
  <si>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</si>
  <si>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</si>
  <si>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</si>
  <si>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</si>
  <si>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</si>
  <si>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</si>
  <si>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</si>
  <si>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</si>
  <si>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</si>
  <si>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</si>
  <si>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</si>
  <si>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</si>
  <si>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</si>
  <si>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</si>
  <si>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</si>
  <si>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</si>
  <si>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</si>
  <si>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</si>
  <si>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</si>
  <si>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</si>
  <si>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</si>
  <si>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</si>
  <si>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</si>
  <si>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</si>
  <si>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</si>
  <si>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</si>
  <si>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</si>
  <si>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</si>
  <si>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</si>
  <si>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</si>
  <si>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</si>
  <si>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</si>
  <si>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</si>
  <si>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</si>
  <si>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</si>
  <si>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</si>
  <si>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</si>
  <si>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</si>
  <si>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</si>
  <si>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</si>
  <si>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</si>
  <si>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</si>
  <si>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</si>
  <si>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</si>
  <si>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</si>
  <si>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</si>
  <si>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</si>
  <si>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</si>
  <si>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</si>
  <si>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</si>
  <si>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</si>
  <si>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</si>
  <si>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</si>
  <si>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</si>
  <si>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</si>
  <si>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</si>
  <si>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</si>
  <si>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</si>
  <si>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</si>
  <si>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</si>
  <si>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</si>
  <si>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</si>
  <si>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</si>
  <si>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</si>
  <si>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</si>
  <si>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</si>
  <si>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</si>
  <si>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</si>
  <si>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</si>
  <si>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</si>
  <si>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</si>
  <si>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</si>
  <si>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</si>
  <si>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</si>
  <si>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</si>
  <si>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</si>
  <si>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</si>
  <si>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</si>
  <si>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</si>
  <si>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</si>
  <si>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</si>
  <si>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</si>
  <si>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</si>
  <si>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</si>
  <si>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</si>
  <si>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</si>
  <si>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</si>
  <si>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</si>
  <si>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</si>
  <si>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</si>
  <si>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</si>
  <si>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</si>
  <si>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</si>
  <si>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</si>
  <si>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</si>
  <si>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</si>
  <si>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</si>
  <si>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</si>
  <si>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</si>
  <si>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</si>
  <si>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</si>
  <si>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</si>
  <si>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</si>
  <si>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</si>
  <si>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</si>
  <si>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</si>
  <si>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</si>
  <si>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</si>
  <si>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</si>
  <si>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</si>
  <si>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</si>
  <si>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</si>
  <si>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</si>
  <si>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</si>
  <si>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</si>
  <si>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</si>
  <si>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</si>
  <si>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</si>
  <si>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</si>
  <si>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</si>
  <si>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</si>
  <si>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</si>
  <si>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</si>
  <si>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</si>
  <si>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</si>
  <si>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</si>
  <si>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</si>
  <si>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</si>
  <si>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</si>
  <si>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</si>
  <si>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</si>
  <si>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</si>
  <si>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</si>
  <si>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</si>
  <si>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</si>
  <si>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</si>
  <si>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</si>
  <si>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</si>
  <si>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</si>
  <si>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</si>
  <si>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</si>
  <si>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</si>
  <si>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</si>
  <si>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</si>
  <si>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</si>
  <si>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</si>
  <si>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</si>
  <si>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</si>
  <si>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</si>
  <si>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</si>
  <si>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</si>
  <si>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</si>
  <si>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</si>
  <si>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</si>
  <si>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</si>
  <si>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</si>
  <si>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</si>
  <si>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</si>
  <si>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</si>
  <si>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</si>
  <si>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</si>
  <si>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</si>
  <si>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</si>
  <si>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</si>
  <si>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</si>
  <si>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</si>
  <si>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</si>
  <si>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</si>
  <si>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</si>
  <si>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</si>
  <si>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</si>
  <si>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</si>
  <si>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</si>
  <si>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</si>
  <si>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</si>
  <si>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</si>
  <si>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</si>
  <si>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</si>
  <si>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</si>
  <si>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</si>
  <si>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</si>
  <si>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</si>
  <si>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</si>
  <si>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</si>
  <si>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</si>
  <si>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</si>
  <si>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</si>
  <si>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</si>
  <si>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</si>
  <si>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</si>
  <si>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</si>
  <si>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</si>
  <si>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</si>
  <si>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</si>
  <si>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</si>
  <si>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</si>
  <si>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</si>
  <si>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</si>
  <si>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</si>
  <si>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</si>
  <si>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</si>
  <si>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</si>
  <si>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</si>
  <si>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</si>
  <si>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</si>
  <si>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</si>
  <si>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</si>
  <si>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</si>
  <si>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</si>
  <si>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</si>
  <si>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</si>
  <si>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</si>
  <si>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</si>
  <si>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</si>
  <si>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</si>
  <si>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</si>
  <si>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</si>
  <si>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</si>
  <si>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</si>
  <si>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</si>
  <si>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</si>
  <si>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</si>
  <si>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</si>
  <si>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</si>
  <si>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</si>
  <si>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</si>
  <si>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</si>
  <si>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</si>
  <si>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</si>
  <si>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</si>
  <si>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</si>
  <si>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</si>
  <si>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</si>
  <si>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</si>
  <si>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</si>
  <si>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</si>
  <si>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</si>
  <si>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</si>
  <si>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</si>
  <si>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</si>
  <si>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</si>
  <si>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</si>
  <si>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</si>
  <si>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</si>
  <si>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</si>
  <si>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</si>
  <si>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</si>
  <si>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</si>
  <si>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</si>
  <si>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</si>
  <si>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</si>
  <si>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</si>
  <si>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</si>
  <si>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</si>
  <si>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</si>
  <si>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</si>
  <si>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</si>
  <si>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</si>
  <si>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</si>
  <si>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</si>
  <si>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</si>
  <si>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</si>
  <si>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</si>
  <si>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</si>
  <si>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</si>
  <si>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</si>
  <si>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</si>
  <si>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</si>
  <si>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</si>
  <si>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</si>
  <si>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</si>
  <si>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</si>
  <si>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</si>
  <si>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</si>
  <si>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</si>
  <si>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</si>
  <si>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</si>
  <si>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</si>
  <si>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</si>
  <si>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</si>
  <si>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</si>
  <si>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</si>
  <si>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</si>
  <si>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</si>
  <si>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</si>
  <si>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</si>
  <si>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</si>
  <si>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</si>
  <si>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</si>
  <si>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</si>
  <si>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</si>
  <si>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</si>
  <si>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</si>
  <si>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</si>
  <si>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</si>
  <si>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</si>
  <si>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</si>
  <si>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</si>
  <si>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</si>
  <si>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</si>
  <si>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</si>
  <si>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</si>
  <si>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</si>
  <si>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</si>
  <si>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</si>
  <si>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</si>
  <si>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</si>
  <si>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</si>
  <si>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</si>
  <si>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</si>
  <si>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</si>
  <si>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</si>
  <si>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</si>
  <si>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</si>
  <si>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</si>
  <si>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</si>
  <si>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</si>
  <si>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</si>
  <si>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</si>
  <si>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</si>
  <si>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</si>
  <si>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</si>
  <si>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</si>
  <si>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</si>
  <si>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</si>
  <si>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</si>
  <si>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</si>
  <si>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</si>
  <si>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</si>
  <si>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</si>
  <si>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</si>
  <si>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</si>
  <si>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</si>
  <si>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</si>
  <si>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</si>
  <si>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</si>
  <si>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</si>
  <si>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</si>
  <si>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</si>
  <si>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</si>
  <si>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</si>
  <si>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</si>
  <si>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</si>
  <si>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</si>
  <si>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</si>
  <si>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</si>
  <si>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</si>
  <si>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</si>
  <si>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</si>
  <si>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</si>
  <si>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</si>
  <si>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</si>
  <si>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</si>
  <si>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</si>
  <si>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</si>
  <si>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</si>
  <si>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</si>
  <si>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</si>
  <si>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</si>
  <si>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</si>
  <si>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</si>
  <si>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</si>
  <si>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</si>
  <si>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</si>
  <si>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</si>
  <si>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</si>
  <si>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</si>
  <si>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</si>
  <si>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</si>
  <si>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</si>
  <si>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</si>
  <si>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</si>
  <si>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</si>
  <si>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</si>
  <si>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</si>
  <si>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</si>
  <si>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</si>
  <si>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</si>
  <si>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</si>
  <si>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</si>
  <si>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</si>
  <si>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</si>
  <si>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</si>
  <si>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</si>
  <si>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</si>
  <si>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</si>
  <si>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</si>
  <si>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</si>
  <si>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</si>
  <si>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</si>
  <si>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</si>
  <si>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</si>
  <si>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</si>
  <si>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</si>
  <si>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</si>
  <si>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</si>
  <si>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</si>
  <si>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</si>
  <si>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</si>
  <si>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</si>
  <si>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</si>
  <si>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</si>
  <si>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</si>
  <si>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</si>
  <si>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</si>
  <si>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</si>
  <si>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</si>
  <si>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</si>
  <si>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</si>
  <si>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</si>
  <si>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</si>
  <si>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</si>
  <si>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</si>
  <si>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</si>
  <si>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</si>
  <si>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</si>
  <si>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</si>
  <si>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</si>
  <si>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</si>
  <si>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</si>
  <si>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</si>
  <si>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</si>
  <si>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</si>
  <si>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</si>
  <si>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</si>
  <si>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</si>
  <si>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</si>
  <si>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</si>
  <si>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</si>
  <si>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</si>
  <si>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</si>
  <si>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</si>
  <si>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</si>
  <si>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</si>
  <si>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</si>
  <si>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</si>
  <si>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</si>
  <si>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</si>
  <si>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</si>
  <si>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</si>
  <si>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</si>
  <si>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</si>
  <si>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</si>
  <si>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</si>
  <si>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</si>
  <si>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</si>
  <si>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</si>
  <si>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</si>
  <si>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</si>
  <si>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</si>
  <si>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</si>
  <si>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</si>
  <si>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</si>
  <si>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</si>
  <si>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</si>
  <si>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</si>
  <si>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</si>
  <si>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</si>
  <si>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</si>
  <si>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</si>
  <si>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</si>
  <si>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</si>
  <si>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</si>
  <si>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</si>
  <si>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</si>
  <si>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</si>
  <si>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</si>
  <si>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</si>
  <si>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</si>
  <si>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</si>
  <si>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</si>
  <si>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</si>
  <si>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</si>
  <si>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</si>
  <si>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</si>
  <si>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</si>
  <si>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</si>
  <si>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</si>
  <si>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</si>
  <si>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</si>
  <si>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</si>
  <si>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</si>
  <si>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</si>
  <si>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</si>
  <si>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</si>
  <si>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</si>
  <si>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</si>
  <si>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</si>
  <si>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</si>
  <si>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</si>
  <si>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</si>
  <si>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</si>
  <si>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</si>
  <si>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</si>
  <si>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</si>
  <si>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</si>
  <si>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</si>
  <si>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</si>
  <si>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</si>
  <si>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</si>
  <si>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</si>
  <si>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</si>
  <si>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</si>
  <si>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</si>
  <si>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</si>
  <si>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</si>
  <si>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</si>
  <si>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</si>
  <si>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</si>
  <si>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</si>
  <si>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</si>
  <si>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</si>
  <si>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</si>
  <si>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</si>
  <si>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</si>
  <si>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</si>
  <si>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</si>
  <si>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</si>
  <si>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</si>
  <si>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</si>
  <si>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</si>
  <si>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</si>
  <si>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</si>
  <si>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</si>
  <si>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</si>
  <si>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</si>
  <si>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</si>
  <si>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</si>
  <si>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</si>
  <si>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</si>
  <si>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</si>
  <si>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</si>
  <si>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</si>
  <si>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</si>
  <si>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</si>
  <si>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</si>
  <si>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</si>
  <si>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</si>
  <si>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</si>
  <si>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</si>
  <si>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</si>
  <si>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</si>
  <si>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</si>
  <si>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</si>
  <si>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</si>
  <si>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</si>
  <si>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</si>
  <si>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</si>
  <si>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</si>
  <si>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</si>
  <si>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</si>
  <si>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</si>
  <si>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</si>
  <si>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</si>
  <si>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</si>
  <si>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</si>
  <si>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</si>
  <si>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</si>
  <si>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</si>
  <si>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</si>
  <si>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</si>
  <si>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</si>
  <si>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</si>
  <si>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</si>
  <si>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</si>
  <si>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</si>
  <si>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</si>
  <si>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</si>
  <si>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</si>
  <si>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</si>
  <si>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</si>
  <si>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</si>
  <si>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</si>
  <si>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</si>
  <si>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</si>
  <si>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</si>
  <si>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</si>
  <si>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</si>
  <si>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</si>
  <si>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</si>
  <si>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</si>
  <si>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</si>
  <si>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</si>
  <si>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</si>
  <si>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</si>
  <si>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</si>
  <si>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</si>
  <si>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</si>
  <si>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</si>
  <si>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</si>
  <si>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</si>
  <si>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</si>
  <si>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</si>
  <si>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</si>
  <si>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</si>
  <si>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</si>
  <si>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</si>
  <si>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</si>
  <si>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</si>
  <si>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</si>
  <si>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</si>
  <si>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</si>
  <si>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</si>
  <si>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</si>
  <si>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</si>
  <si>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</si>
  <si>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</si>
  <si>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</si>
  <si>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</si>
  <si>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</si>
  <si>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</si>
  <si>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</si>
  <si>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</si>
  <si>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</si>
  <si>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</si>
  <si>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</si>
  <si>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</si>
  <si>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</si>
  <si>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</si>
  <si>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</si>
  <si>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</si>
  <si>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</si>
  <si>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</si>
  <si>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</si>
  <si>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</si>
  <si>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</si>
  <si>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</si>
  <si>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</si>
  <si>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</si>
  <si>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</si>
  <si>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</si>
  <si>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</si>
  <si>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</si>
  <si>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</si>
  <si>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</si>
  <si>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</si>
  <si>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</si>
  <si>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</si>
  <si>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</si>
  <si>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</si>
  <si>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</si>
  <si>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</si>
  <si>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</si>
  <si>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</si>
  <si>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</si>
  <si>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</si>
  <si>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</si>
  <si>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</si>
  <si>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</si>
  <si>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</si>
  <si>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</si>
  <si>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</si>
  <si>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</si>
  <si>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</si>
  <si>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</si>
  <si>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</si>
  <si>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</si>
  <si>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</si>
  <si>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</si>
  <si>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</si>
  <si>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</si>
  <si>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</si>
  <si>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</si>
  <si>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</si>
  <si>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</si>
  <si>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</si>
  <si>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</si>
  <si>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</si>
  <si>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</si>
  <si>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</si>
  <si>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</si>
  <si>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</si>
  <si>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</si>
  <si>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</si>
  <si>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</si>
  <si>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</si>
  <si>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</si>
  <si>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</si>
  <si>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</si>
  <si>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</si>
  <si>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</si>
  <si>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</si>
  <si>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</si>
  <si>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</si>
  <si>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</si>
  <si>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</si>
  <si>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</si>
  <si>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</si>
  <si>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</si>
  <si>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</si>
  <si>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</si>
  <si>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</si>
  <si>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</si>
  <si>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</si>
  <si>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</si>
  <si>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</si>
  <si>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</si>
  <si>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</si>
  <si>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</si>
  <si>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</si>
  <si>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</si>
  <si>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</si>
  <si>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</si>
  <si>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</si>
  <si>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</si>
  <si>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</si>
  <si>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</si>
  <si>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</si>
  <si>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</si>
  <si>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</si>
  <si>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</si>
  <si>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</si>
  <si>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</si>
  <si>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</si>
  <si>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</si>
  <si>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</si>
  <si>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</si>
  <si>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</si>
  <si>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</si>
  <si>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</si>
  <si>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</si>
  <si>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</si>
  <si>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</si>
  <si>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</si>
  <si>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</si>
  <si>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</si>
  <si>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</si>
  <si>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</si>
  <si>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</si>
  <si>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</si>
  <si>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</si>
  <si>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</si>
  <si>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</si>
  <si>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</si>
  <si>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</si>
  <si>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</si>
  <si>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</si>
  <si>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</si>
  <si>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</si>
  <si>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</si>
  <si>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</si>
  <si>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</si>
  <si>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</si>
  <si>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</si>
  <si>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</si>
  <si>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</si>
  <si>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</si>
  <si>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</si>
  <si>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</si>
  <si>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</si>
  <si>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</si>
  <si>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</si>
  <si>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</si>
  <si>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</si>
  <si>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</si>
  <si>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</si>
  <si>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</si>
  <si>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</si>
  <si>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</si>
  <si>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</si>
  <si>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</si>
  <si>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</si>
  <si>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</si>
  <si>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</si>
  <si>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</si>
  <si>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</si>
  <si>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</si>
  <si>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</si>
  <si>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</si>
  <si>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</si>
  <si>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</si>
  <si>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</si>
  <si>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</si>
  <si>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</si>
  <si>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</si>
  <si>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</si>
  <si>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</si>
  <si>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</si>
  <si>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</si>
  <si>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</si>
  <si>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</si>
  <si>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</si>
  <si>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</si>
  <si>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</si>
  <si>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</si>
  <si>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</si>
  <si>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</si>
  <si>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</si>
  <si>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</si>
  <si>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</si>
  <si>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</si>
  <si>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</si>
  <si>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</si>
  <si>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</si>
  <si>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</si>
  <si>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</si>
  <si>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</si>
  <si>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</si>
  <si>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</si>
  <si>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</si>
  <si>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</si>
  <si>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</si>
  <si>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</si>
  <si>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</si>
  <si>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</si>
  <si>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</si>
  <si>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</si>
  <si>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</si>
  <si>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</si>
  <si>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</si>
  <si>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</si>
  <si>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</si>
  <si>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</si>
  <si>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</si>
  <si>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</si>
  <si>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</si>
  <si>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</si>
  <si>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</si>
  <si>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</si>
  <si>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</si>
  <si>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</si>
  <si>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</si>
  <si>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</si>
  <si>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</si>
  <si>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</si>
  <si>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</si>
  <si>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</si>
  <si>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</si>
  <si>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</si>
  <si>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</si>
  <si>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</si>
  <si>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</si>
  <si>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</si>
  <si>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</si>
  <si>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</si>
  <si>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</si>
  <si>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</si>
  <si>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</si>
  <si>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</si>
  <si>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</si>
  <si>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</si>
  <si>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</si>
  <si>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</si>
  <si>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</si>
  <si>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</si>
  <si>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</si>
  <si>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</si>
  <si>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</si>
  <si>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</si>
  <si>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</si>
  <si>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</si>
  <si>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</si>
  <si>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</si>
  <si>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</si>
  <si>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</si>
  <si>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</si>
  <si>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</si>
  <si>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</si>
  <si>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</si>
  <si>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</si>
  <si>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</si>
  <si>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</si>
  <si>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</si>
  <si>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</si>
  <si>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</si>
  <si>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</si>
  <si>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</si>
  <si>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</si>
  <si>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</si>
  <si>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</si>
  <si>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</si>
  <si>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</si>
  <si>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</si>
  <si>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</si>
  <si>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</si>
  <si>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</si>
  <si>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</si>
  <si>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</si>
  <si>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</si>
  <si>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</si>
  <si>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</si>
  <si>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</si>
  <si>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</si>
  <si>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</si>
  <si>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</si>
  <si>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</si>
  <si>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</si>
  <si>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</si>
  <si>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</si>
  <si>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</si>
  <si>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</si>
  <si>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</si>
  <si>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</si>
  <si>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</si>
  <si>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</si>
  <si>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</si>
  <si>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</si>
  <si>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</si>
  <si>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</si>
  <si>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</si>
  <si>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</si>
  <si>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</si>
  <si>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</si>
  <si>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</si>
  <si>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</si>
  <si>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</si>
  <si>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</si>
  <si>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</si>
  <si>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</si>
  <si>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</si>
  <si>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</si>
  <si>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</si>
  <si>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</si>
  <si>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</si>
  <si>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</si>
  <si>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</si>
  <si>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</si>
  <si>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</si>
  <si>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</si>
  <si>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</si>
  <si>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</si>
  <si>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</si>
  <si>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</si>
  <si>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</si>
  <si>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</si>
  <si>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</si>
  <si>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</si>
  <si>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</si>
  <si>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</si>
  <si>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</si>
  <si>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</si>
  <si>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</si>
  <si>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</si>
  <si>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</si>
  <si>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</si>
  <si>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</si>
  <si>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</si>
  <si>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</si>
  <si>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</si>
  <si>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</si>
  <si>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</si>
  <si>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</si>
  <si>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</si>
  <si>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</si>
  <si>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</si>
  <si>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</si>
  <si>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</si>
  <si>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</si>
  <si>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</si>
  <si>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</si>
  <si>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</si>
  <si>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</si>
  <si>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</si>
  <si>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</si>
  <si>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</si>
  <si>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</si>
  <si>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</si>
  <si>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</si>
  <si>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</si>
  <si>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</si>
  <si>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</si>
  <si>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</si>
  <si>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</si>
  <si>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</si>
  <si>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</si>
  <si>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</si>
  <si>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</si>
  <si>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</si>
  <si>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</si>
  <si>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</si>
  <si>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</si>
  <si>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</si>
  <si>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</si>
  <si>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</si>
  <si>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</si>
  <si>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</si>
  <si>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</si>
  <si>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</si>
  <si>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</si>
  <si>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</si>
  <si>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</si>
  <si>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</si>
  <si>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</si>
  <si>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</si>
  <si>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</si>
  <si>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</si>
  <si>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</si>
  <si>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</si>
  <si>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</si>
  <si>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</si>
  <si>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</si>
  <si>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</si>
  <si>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</si>
  <si>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</si>
  <si>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</si>
  <si>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</si>
  <si>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</si>
  <si>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</si>
  <si>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</si>
  <si>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</si>
  <si>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</si>
  <si>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</si>
  <si>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</si>
  <si>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</si>
  <si>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</si>
  <si>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</si>
  <si>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</si>
  <si>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</si>
  <si>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</si>
  <si>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</si>
  <si>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</si>
  <si>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</si>
  <si>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</si>
  <si>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</si>
  <si>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</si>
  <si>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</si>
  <si>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</si>
  <si>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</si>
  <si>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</si>
  <si>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</si>
  <si>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</si>
  <si>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</si>
  <si>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</si>
  <si>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</si>
  <si>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</si>
  <si>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</si>
  <si>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</si>
  <si>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</si>
  <si>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</si>
  <si>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</si>
  <si>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</si>
  <si>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</si>
  <si>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</si>
  <si>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</si>
  <si>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</si>
  <si>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</si>
  <si>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</si>
  <si>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</si>
  <si>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</si>
  <si>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</si>
  <si>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</si>
  <si>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</si>
  <si>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</si>
  <si>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</si>
  <si>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</si>
  <si>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</si>
  <si>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</si>
  <si>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</si>
  <si>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</si>
  <si>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</si>
  <si>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</si>
  <si>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</si>
  <si>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</si>
  <si>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</si>
  <si>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</si>
  <si>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</si>
  <si>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</si>
  <si>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</si>
  <si>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</si>
  <si>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</si>
  <si>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</si>
  <si>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</si>
  <si>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</si>
  <si>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</si>
  <si>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</si>
  <si>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</si>
  <si>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</si>
  <si>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</si>
  <si>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</si>
  <si>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</si>
  <si>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</si>
  <si>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</si>
  <si>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</si>
  <si>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</si>
  <si>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</si>
  <si>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</si>
  <si>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</si>
  <si>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</si>
  <si>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</si>
  <si>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</si>
  <si>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</si>
  <si>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</si>
  <si>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</si>
  <si>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</si>
  <si>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</si>
  <si>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</si>
  <si>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</si>
  <si>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</si>
  <si>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</si>
  <si>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</si>
  <si>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</si>
  <si>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</si>
  <si>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</si>
  <si>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</si>
  <si>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</si>
  <si>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</si>
  <si>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</si>
  <si>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</si>
  <si>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</si>
  <si>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</si>
  <si>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</si>
  <si>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</si>
  <si>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</si>
  <si>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</si>
  <si>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</si>
  <si>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</si>
  <si>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</si>
  <si>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</si>
  <si>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</si>
  <si>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</si>
  <si>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</si>
  <si>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</si>
  <si>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</si>
  <si>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</si>
  <si>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</si>
  <si>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</si>
  <si>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</si>
  <si>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</si>
  <si>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</si>
  <si>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</si>
  <si>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</si>
  <si>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</si>
  <si>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</si>
  <si>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</si>
  <si>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</si>
  <si>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</si>
  <si>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</si>
  <si>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</si>
  <si>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</si>
  <si>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</si>
  <si>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</si>
  <si>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</si>
  <si>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</si>
  <si>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</si>
  <si>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</si>
  <si>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</si>
  <si>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</si>
  <si>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</si>
  <si>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</si>
  <si>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</si>
  <si>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</si>
  <si>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</si>
  <si>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</si>
  <si>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</si>
  <si>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</si>
  <si>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</si>
  <si>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</si>
  <si>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</si>
  <si>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</si>
  <si>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</si>
  <si>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</si>
  <si>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</si>
  <si>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</si>
  <si>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</si>
  <si>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</si>
  <si>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</si>
  <si>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</si>
  <si>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</si>
  <si>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</si>
  <si>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</si>
  <si>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</si>
  <si>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</si>
  <si>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</si>
  <si>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</si>
  <si>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</si>
  <si>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</si>
  <si>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</si>
  <si>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</si>
  <si>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</si>
  <si>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</si>
  <si>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</si>
  <si>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</si>
  <si>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</si>
  <si>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</si>
  <si>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</si>
  <si>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</si>
  <si>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</si>
  <si>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</si>
  <si>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</si>
  <si>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</si>
  <si>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</si>
  <si>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</si>
  <si>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</si>
  <si>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</si>
  <si>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</si>
  <si>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</si>
  <si>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</si>
  <si>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</si>
  <si>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</si>
  <si>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</si>
  <si>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</si>
  <si>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</si>
  <si>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</si>
  <si>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</si>
  <si>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</si>
  <si>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</si>
  <si>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</si>
  <si>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</si>
  <si>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</si>
  <si>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</si>
  <si>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</si>
  <si>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</si>
  <si>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</si>
  <si>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</si>
  <si>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</si>
  <si>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</si>
  <si>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</si>
  <si>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</si>
  <si>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</si>
  <si>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</si>
  <si>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</si>
  <si>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</si>
  <si>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</si>
  <si>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</si>
  <si>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</si>
  <si>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</si>
  <si>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</si>
  <si>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</si>
  <si>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</si>
  <si>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</si>
  <si>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</si>
  <si>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</si>
  <si>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</si>
  <si>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</si>
  <si>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</si>
  <si>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</si>
  <si>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</si>
  <si>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</si>
  <si>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</si>
  <si>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</si>
  <si>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</si>
  <si>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</si>
  <si>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</si>
  <si>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</si>
  <si>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</si>
  <si>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</si>
  <si>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</si>
  <si>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</si>
  <si>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</si>
  <si>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</si>
  <si>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</si>
  <si>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</si>
  <si>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</si>
  <si>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</si>
  <si>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</si>
  <si>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</si>
  <si>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</si>
  <si>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</si>
  <si>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</si>
  <si>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</si>
  <si>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</si>
  <si>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</si>
  <si>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</si>
  <si>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</si>
  <si>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</si>
  <si>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</si>
  <si>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</si>
  <si>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</si>
  <si>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</si>
  <si>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</si>
  <si>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</si>
  <si>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</si>
  <si>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</si>
  <si>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</si>
  <si>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</si>
  <si>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</si>
  <si>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</si>
  <si>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</si>
  <si>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</si>
  <si>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</si>
  <si>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</si>
  <si>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</si>
  <si>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</si>
  <si>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</si>
  <si>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</si>
  <si>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</si>
  <si>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</si>
  <si>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</si>
  <si>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</si>
  <si>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</si>
  <si>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</si>
  <si>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</si>
  <si>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</si>
  <si>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</si>
  <si>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</si>
  <si>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</si>
  <si>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</si>
  <si>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</si>
  <si>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</si>
  <si>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</si>
  <si>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</si>
  <si>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</si>
  <si>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</si>
  <si>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</si>
  <si>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</si>
  <si>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</si>
  <si>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</si>
  <si>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</si>
  <si>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</si>
  <si>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</si>
  <si>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</si>
  <si>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</si>
  <si>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</si>
  <si>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</si>
  <si>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</si>
  <si>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</si>
  <si>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</si>
  <si>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</si>
  <si>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</si>
  <si>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</si>
  <si>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</si>
  <si>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</si>
  <si>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</si>
  <si>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</si>
  <si>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</si>
  <si>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</si>
  <si>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</si>
  <si>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</si>
  <si>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</si>
  <si>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</si>
  <si>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</si>
  <si>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</si>
  <si>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</si>
  <si>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</si>
  <si>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</si>
  <si>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</si>
  <si>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</si>
  <si>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</si>
  <si>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</si>
  <si>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</si>
  <si>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</si>
  <si>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</si>
  <si>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</si>
  <si>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</si>
  <si>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</si>
  <si>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</si>
  <si>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</si>
  <si>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</si>
  <si>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</si>
  <si>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</si>
  <si>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</si>
  <si>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</si>
  <si>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</si>
  <si>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</si>
  <si>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</si>
  <si>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</si>
  <si>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</si>
  <si>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</si>
  <si>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</si>
  <si>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</si>
  <si>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</si>
  <si>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</si>
  <si>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</si>
  <si>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</si>
  <si>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</si>
  <si>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</si>
  <si>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</si>
  <si>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</si>
  <si>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</si>
  <si>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</si>
  <si>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</si>
  <si>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</si>
  <si>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</si>
  <si>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</si>
  <si>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</si>
  <si>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</si>
  <si>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</si>
  <si>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</si>
  <si>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</si>
  <si>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</si>
  <si>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</si>
  <si>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</si>
  <si>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</si>
  <si>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</si>
  <si>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</si>
  <si>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</si>
  <si>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</si>
  <si>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</si>
  <si>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</si>
  <si>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</si>
  <si>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</si>
  <si>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</si>
  <si>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</si>
  <si>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</si>
  <si>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</si>
  <si>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</si>
  <si>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</si>
  <si>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</si>
  <si>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</si>
  <si>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</si>
  <si>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</si>
  <si>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</si>
  <si>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</si>
  <si>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</si>
  <si>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</si>
  <si>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</si>
  <si>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</si>
  <si>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</si>
  <si>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</si>
  <si>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</si>
  <si>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</si>
  <si>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</si>
  <si>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</si>
  <si>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</si>
  <si>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</si>
  <si>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</si>
  <si>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</si>
  <si>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</si>
  <si>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</si>
  <si>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</si>
  <si>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</si>
  <si>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</si>
  <si>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</si>
  <si>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</si>
  <si>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</si>
  <si>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</si>
  <si>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</si>
  <si>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</si>
  <si>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</si>
  <si>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</si>
  <si>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</si>
  <si>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</si>
  <si>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</si>
  <si>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</si>
  <si>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</si>
  <si>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</si>
  <si>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</si>
  <si>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</si>
  <si>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</si>
  <si>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</si>
  <si>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</si>
  <si>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</si>
  <si>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</si>
  <si>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</si>
  <si>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</si>
  <si>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</si>
  <si>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</si>
  <si>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</si>
  <si>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</si>
  <si>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</si>
  <si>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</si>
  <si>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</si>
  <si>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</si>
  <si>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</si>
  <si>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</si>
  <si>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</si>
  <si>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</si>
  <si>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</si>
  <si>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</si>
  <si>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</si>
  <si>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</si>
  <si>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</si>
  <si>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</si>
  <si>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</si>
  <si>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</si>
  <si>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</si>
  <si>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</si>
  <si>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</si>
  <si>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</si>
  <si>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</si>
  <si>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</si>
  <si>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</si>
  <si>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</si>
  <si>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</si>
  <si>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</si>
  <si>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</si>
  <si>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</si>
  <si>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</si>
  <si>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</si>
  <si>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</si>
  <si>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</si>
  <si>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</si>
  <si>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</si>
  <si>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</si>
  <si>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</si>
  <si>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</si>
  <si>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</si>
  <si>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</si>
  <si>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</si>
  <si>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</si>
  <si>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</si>
  <si>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</si>
  <si>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</si>
  <si>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</si>
  <si>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</si>
  <si>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</si>
  <si>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</si>
  <si>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</si>
  <si>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</si>
  <si>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</si>
  <si>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</si>
  <si>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</si>
  <si>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</si>
  <si>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</si>
  <si>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</si>
  <si>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</si>
  <si>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</si>
  <si>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</si>
  <si>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</si>
  <si>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</si>
  <si>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</si>
  <si>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</si>
  <si>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</si>
  <si>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</si>
  <si>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</si>
  <si>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</si>
  <si>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</si>
  <si>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</si>
  <si>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</si>
  <si>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</si>
  <si>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</si>
  <si>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</si>
  <si>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</si>
  <si>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</si>
  <si>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</si>
  <si>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</si>
  <si>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</si>
  <si>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</si>
  <si>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</si>
  <si>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</si>
  <si>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</si>
  <si>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</si>
  <si>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</si>
  <si>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</si>
  <si>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</si>
  <si>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</si>
  <si>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</si>
  <si>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</si>
  <si>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</si>
  <si>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</si>
  <si>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</si>
  <si>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</si>
  <si>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</si>
  <si>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</si>
  <si>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</si>
  <si>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</si>
  <si>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</si>
  <si>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</si>
  <si>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</si>
  <si>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</si>
  <si>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</si>
  <si>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</si>
  <si>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</si>
  <si>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</si>
  <si>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</si>
  <si>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</si>
  <si>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</si>
  <si>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</si>
  <si>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</si>
  <si>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</si>
  <si>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</si>
  <si>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</si>
  <si>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</si>
  <si>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</si>
  <si>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</si>
  <si>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</si>
  <si>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</si>
  <si>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</si>
  <si>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</si>
  <si>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</si>
  <si>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</si>
  <si>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</si>
  <si>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</si>
  <si>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</si>
  <si>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</si>
  <si>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</si>
  <si>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</si>
  <si>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</si>
  <si>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</si>
  <si>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</si>
  <si>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</si>
  <si>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</si>
  <si>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</si>
  <si>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</si>
  <si>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</si>
  <si>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</si>
  <si>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</si>
  <si>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</si>
  <si>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</si>
  <si>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</si>
  <si>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</si>
  <si>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</si>
  <si>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</si>
  <si>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</si>
  <si>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</si>
  <si>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</si>
  <si>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</si>
  <si>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</si>
  <si>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</si>
  <si>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</si>
  <si>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</si>
  <si>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</si>
  <si>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</si>
  <si>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</si>
  <si>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</si>
  <si>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</si>
  <si>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</si>
  <si>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</si>
  <si>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</si>
  <si>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</si>
  <si>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</si>
  <si>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</si>
  <si>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</si>
  <si>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</si>
  <si>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</si>
  <si>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</si>
  <si>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</si>
  <si>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</si>
  <si>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</si>
  <si>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</si>
  <si>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</si>
  <si>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</si>
  <si>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</si>
  <si>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</si>
  <si>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</si>
  <si>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</si>
  <si>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</si>
  <si>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</si>
  <si>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</si>
  <si>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</si>
  <si>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</si>
  <si>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</si>
  <si>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</si>
  <si>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</si>
  <si>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</si>
  <si>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</si>
  <si>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</si>
  <si>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</si>
  <si>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</si>
  <si>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</si>
  <si>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</si>
  <si>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</si>
  <si>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</si>
  <si>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</si>
  <si>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</si>
  <si>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</si>
  <si>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</si>
  <si>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</si>
  <si>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</si>
  <si>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</si>
  <si>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</si>
  <si>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</si>
  <si>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</si>
  <si>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</si>
  <si>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</si>
  <si>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</si>
  <si>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</si>
  <si>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</si>
  <si>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</si>
  <si>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</si>
  <si>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</si>
  <si>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</si>
  <si>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</si>
  <si>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</si>
  <si>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</si>
  <si>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</si>
  <si>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</si>
  <si>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</si>
  <si>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</si>
  <si>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</si>
  <si>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</si>
  <si>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</si>
  <si>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</si>
  <si>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</si>
  <si>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</si>
  <si>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</si>
  <si>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</si>
  <si>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</si>
  <si>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</si>
  <si>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</si>
  <si>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</si>
  <si>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</si>
  <si>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</si>
  <si>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</si>
  <si>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</si>
  <si>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</si>
  <si>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</si>
  <si>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</si>
  <si>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</si>
  <si>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</si>
  <si>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</si>
  <si>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</si>
  <si>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</si>
  <si>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</si>
  <si>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</si>
  <si>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</si>
  <si>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</si>
  <si>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</si>
  <si>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</si>
  <si>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</si>
  <si>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</si>
  <si>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</si>
  <si>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</si>
  <si>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</si>
  <si>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</si>
  <si>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</si>
  <si>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</si>
  <si>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</si>
  <si>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</si>
  <si>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</si>
  <si>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</si>
  <si>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</si>
  <si>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</si>
  <si>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</si>
  <si>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</si>
  <si>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</si>
  <si>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</si>
  <si>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</si>
  <si>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</si>
  <si>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</si>
  <si>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</si>
  <si>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</si>
  <si>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</si>
  <si>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</si>
  <si>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</si>
  <si>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</si>
  <si>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</si>
  <si>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</si>
  <si>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</si>
  <si>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</si>
  <si>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</si>
  <si>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</si>
  <si>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</si>
  <si>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</si>
  <si>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</si>
  <si>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</si>
  <si>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</si>
  <si>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</si>
  <si>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</si>
  <si>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</si>
  <si>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</si>
  <si>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</si>
  <si>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</si>
  <si>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</si>
  <si>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</si>
  <si>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</si>
  <si>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</si>
  <si>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</si>
  <si>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</si>
  <si>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</si>
  <si>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</si>
  <si>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</si>
  <si>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</si>
  <si>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</si>
  <si>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</si>
  <si>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</si>
  <si>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</si>
  <si>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</si>
  <si>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</si>
  <si>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</si>
  <si>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</si>
  <si>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</si>
  <si>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</si>
  <si>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</si>
  <si>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</si>
  <si>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</si>
  <si>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</si>
  <si>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</si>
  <si>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</si>
  <si>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</si>
  <si>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</si>
  <si>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</si>
  <si>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</si>
  <si>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</si>
  <si>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</si>
  <si>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</si>
  <si>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</si>
  <si>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</si>
  <si>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</si>
  <si>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</si>
  <si>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</si>
  <si>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</si>
  <si>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</si>
  <si>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</si>
  <si>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</si>
  <si>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</si>
  <si>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</si>
  <si>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</si>
  <si>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</si>
  <si>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</si>
  <si>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</si>
  <si>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</si>
  <si>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</si>
  <si>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</si>
  <si>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</si>
  <si>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</si>
  <si>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</si>
  <si>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</si>
  <si>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</si>
  <si>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</si>
  <si>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</si>
  <si>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</si>
  <si>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</si>
  <si>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</si>
  <si>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</si>
  <si>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</si>
  <si>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</si>
  <si>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</si>
  <si>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</si>
  <si>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</si>
  <si>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</si>
  <si>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</si>
  <si>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</si>
  <si>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</si>
  <si>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</si>
  <si>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</si>
  <si>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</si>
  <si>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</si>
  <si>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</si>
  <si>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</si>
  <si>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</si>
  <si>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</si>
  <si>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</si>
  <si>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</si>
  <si>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</si>
  <si>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</si>
  <si>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</si>
  <si>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</si>
  <si>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</si>
  <si>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</si>
  <si>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</si>
  <si>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</si>
  <si>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</si>
  <si>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</si>
  <si>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</si>
  <si>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</si>
  <si>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</si>
  <si>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</si>
  <si>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</si>
  <si>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</si>
  <si>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</si>
  <si>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</si>
  <si>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</si>
  <si>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</si>
  <si>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</si>
  <si>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</si>
  <si>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</si>
  <si>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</si>
  <si>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</si>
  <si>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</si>
  <si>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</si>
  <si>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</si>
  <si>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</si>
  <si>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</si>
  <si>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</si>
  <si>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</si>
  <si>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</si>
  <si>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</si>
  <si>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</si>
  <si>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</si>
  <si>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</si>
  <si>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</si>
  <si>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</si>
  <si>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</si>
  <si>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</si>
  <si>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</si>
  <si>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</si>
  <si>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</si>
  <si>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</si>
  <si>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</si>
  <si>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</si>
  <si>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</si>
  <si>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</si>
  <si>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</si>
  <si>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</si>
  <si>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</si>
  <si>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</si>
  <si>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</si>
  <si>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</si>
  <si>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</si>
  <si>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</si>
  <si>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</si>
  <si>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</si>
  <si>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</si>
  <si>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</si>
  <si>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</si>
  <si>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</si>
  <si>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</si>
  <si>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</si>
  <si>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</si>
  <si>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</si>
  <si>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</si>
  <si>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</si>
  <si>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</si>
  <si>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</si>
  <si>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</si>
  <si>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</si>
  <si>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</si>
  <si>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</si>
  <si>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</si>
  <si>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</si>
  <si>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</si>
  <si>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</si>
  <si>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</si>
  <si>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</si>
  <si>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</si>
  <si>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</si>
  <si>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</si>
  <si>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</si>
  <si>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</si>
  <si>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</si>
  <si>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</si>
  <si>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</si>
  <si>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</si>
  <si>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</si>
  <si>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</si>
  <si>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</si>
  <si>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</si>
  <si>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</si>
  <si>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</si>
  <si>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</si>
  <si>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</si>
  <si>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</si>
  <si>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</si>
  <si>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</si>
  <si>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</si>
  <si>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</si>
  <si>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</si>
  <si>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</si>
  <si>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</si>
  <si>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</si>
  <si>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</si>
  <si>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</si>
  <si>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</si>
  <si>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</si>
  <si>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</si>
  <si>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</si>
  <si>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</si>
  <si>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</si>
  <si>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</si>
  <si>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</si>
  <si>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</si>
  <si>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</si>
  <si>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</si>
  <si>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</si>
  <si>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</si>
  <si>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</si>
  <si>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</si>
  <si>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</si>
  <si>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</si>
  <si>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</si>
  <si>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</si>
  <si>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</si>
  <si>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</si>
  <si>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</si>
  <si>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</si>
  <si>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</si>
  <si>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</si>
  <si>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</si>
  <si>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</si>
  <si>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</si>
  <si>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</si>
  <si>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</si>
  <si>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</si>
  <si>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</si>
  <si>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</si>
  <si>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</si>
  <si>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</si>
  <si>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</si>
  <si>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</si>
  <si>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</si>
  <si>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</si>
  <si>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</si>
  <si>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</si>
  <si>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</si>
  <si>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</si>
  <si>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</si>
  <si>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</si>
  <si>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</si>
  <si>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</si>
  <si>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</si>
  <si>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</si>
  <si>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</si>
  <si>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</si>
  <si>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</si>
  <si>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</si>
  <si>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</si>
  <si>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</si>
  <si>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</si>
  <si>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</si>
  <si>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</si>
  <si>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</si>
  <si>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</si>
  <si>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</si>
  <si>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</si>
  <si>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</si>
  <si>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</si>
  <si>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</si>
  <si>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</si>
  <si>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</si>
  <si>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</si>
  <si>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</si>
  <si>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</si>
  <si>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</si>
  <si>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</si>
  <si>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</si>
  <si>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</si>
  <si>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</si>
  <si>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</si>
  <si>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</si>
  <si>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</si>
  <si>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</si>
  <si>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</si>
  <si>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</si>
  <si>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</si>
  <si>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</si>
  <si>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</si>
  <si>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</si>
  <si>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</si>
  <si>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</si>
  <si>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</si>
  <si>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</si>
  <si>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</si>
  <si>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</si>
  <si>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</si>
  <si>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</si>
  <si>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</si>
  <si>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</si>
  <si>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</si>
  <si>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</si>
  <si>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</si>
  <si>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</si>
  <si>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</si>
  <si>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</si>
  <si>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</si>
  <si>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</si>
  <si>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</si>
  <si>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</si>
  <si>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</si>
  <si>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</si>
  <si>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</si>
  <si>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</si>
  <si>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</si>
  <si>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</si>
  <si>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</si>
  <si>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</si>
  <si>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</si>
  <si>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</si>
  <si>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</si>
  <si>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</si>
  <si>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</si>
  <si>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</si>
  <si>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</si>
  <si>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</si>
  <si>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</si>
  <si>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</si>
  <si>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</si>
  <si>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</si>
  <si>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</si>
  <si>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</si>
  <si>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</si>
  <si>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</si>
  <si>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</si>
  <si>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</si>
  <si>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</si>
  <si>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</si>
  <si>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</si>
  <si>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</si>
  <si>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</si>
  <si>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</si>
  <si>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</si>
  <si>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</si>
  <si>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</si>
  <si>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</si>
  <si>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</si>
  <si>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</si>
  <si>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</si>
  <si>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</si>
  <si>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</si>
  <si>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</si>
  <si>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</si>
  <si>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</si>
  <si>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</si>
  <si>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</si>
  <si>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</si>
  <si>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</si>
  <si>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</si>
  <si>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</si>
  <si>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</si>
  <si>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</si>
  <si>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</si>
  <si>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</si>
  <si>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</si>
  <si>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</si>
  <si>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</si>
  <si>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</si>
  <si>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</si>
  <si>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</si>
  <si>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</si>
  <si>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</si>
  <si>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</si>
  <si>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</si>
  <si>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</si>
  <si>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</si>
  <si>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</si>
  <si>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</si>
  <si>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</si>
  <si>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</si>
  <si>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</si>
  <si>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</si>
  <si>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</si>
  <si>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</si>
  <si>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</si>
  <si>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</si>
  <si>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</si>
  <si>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</si>
  <si>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</si>
  <si>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</si>
  <si>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</si>
  <si>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</si>
  <si>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</si>
  <si>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</si>
  <si>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</si>
  <si>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</si>
  <si>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</si>
  <si>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</si>
  <si>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</si>
  <si>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</si>
  <si>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</si>
  <si>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</si>
  <si>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</si>
  <si>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</si>
  <si>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</si>
  <si>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</si>
  <si>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</si>
  <si>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</si>
  <si>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</si>
  <si>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</si>
  <si>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</si>
  <si>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</si>
  <si>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</si>
  <si>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</si>
  <si>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</si>
  <si>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</si>
  <si>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</si>
  <si>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</si>
  <si>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</si>
  <si>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</si>
  <si>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</si>
  <si>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</si>
  <si>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</si>
  <si>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</si>
  <si>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</si>
  <si>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</si>
  <si>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</si>
  <si>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</si>
  <si>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</si>
  <si>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</si>
  <si>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</si>
  <si>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</si>
  <si>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</si>
  <si>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</si>
  <si>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</si>
  <si>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</si>
  <si>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</si>
  <si>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</si>
  <si>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</si>
  <si>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</si>
  <si>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</si>
  <si>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</si>
  <si>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</si>
  <si>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</si>
  <si>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</si>
  <si>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</si>
  <si>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</si>
  <si>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</si>
  <si>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</si>
  <si>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</si>
  <si>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</si>
  <si>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</si>
  <si>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</si>
  <si>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</si>
  <si>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</si>
  <si>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</si>
  <si>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</si>
  <si>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</si>
  <si>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</si>
  <si>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</si>
  <si>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</si>
  <si>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</si>
  <si>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</si>
  <si>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</si>
  <si>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</si>
  <si>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</si>
  <si>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</si>
  <si>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</si>
  <si>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</si>
  <si>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</si>
  <si>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</si>
  <si>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</si>
  <si>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</si>
  <si>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</si>
  <si>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</si>
  <si>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</si>
  <si>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</si>
  <si>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</si>
  <si>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</si>
  <si>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</si>
  <si>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</si>
  <si>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</si>
  <si>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</si>
  <si>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</si>
  <si>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</si>
  <si>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</si>
  <si>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</si>
  <si>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</si>
  <si>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</si>
  <si>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</si>
  <si>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</si>
  <si>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</si>
  <si>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</si>
  <si>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</si>
  <si>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</si>
  <si>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</si>
  <si>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</si>
  <si>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</si>
  <si>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</si>
  <si>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</si>
  <si>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</si>
  <si>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</si>
  <si>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</si>
  <si>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</si>
  <si>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</si>
  <si>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</si>
  <si>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</si>
  <si>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</si>
  <si>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</si>
  <si>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</si>
  <si>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</si>
  <si>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</si>
  <si>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</si>
  <si>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</si>
  <si>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</si>
  <si>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</si>
  <si>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</si>
  <si>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</si>
  <si>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</si>
  <si>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</si>
  <si>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</si>
  <si>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</si>
  <si>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</si>
  <si>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</si>
  <si>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</si>
  <si>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</si>
  <si>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</si>
  <si>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</si>
  <si>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</si>
  <si>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</si>
  <si>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</si>
  <si>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</si>
  <si>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</si>
  <si>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</si>
  <si>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</si>
  <si>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</si>
  <si>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</si>
  <si>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</si>
  <si>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</si>
  <si>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</si>
  <si>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</si>
  <si>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</si>
  <si>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</si>
  <si>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</si>
  <si>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</si>
  <si>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</si>
  <si>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</si>
  <si>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</si>
  <si>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</si>
  <si>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</si>
  <si>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</si>
  <si>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</si>
  <si>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</si>
  <si>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</si>
  <si>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</si>
  <si>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</si>
  <si>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</si>
  <si>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</si>
  <si>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</si>
  <si>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</si>
  <si>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</si>
  <si>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</si>
  <si>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</si>
  <si>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</si>
  <si>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</si>
  <si>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</si>
  <si>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</si>
  <si>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</si>
  <si>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</si>
  <si>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</si>
  <si>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</si>
  <si>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</si>
  <si>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</si>
  <si>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</si>
  <si>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</si>
  <si>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</si>
  <si>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</si>
  <si>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</si>
  <si>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</si>
  <si>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</si>
  <si>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</si>
  <si>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</si>
  <si>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</si>
  <si>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</si>
  <si>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</si>
  <si>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</si>
  <si>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</si>
  <si>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</si>
  <si>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</si>
  <si>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</si>
  <si>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</si>
  <si>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</si>
  <si>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</si>
  <si>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</si>
  <si>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</si>
  <si>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</si>
  <si>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</si>
  <si>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</si>
  <si>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</si>
  <si>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</si>
  <si>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</si>
  <si>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</si>
  <si>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</si>
  <si>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</si>
  <si>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</si>
  <si>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</si>
  <si>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</si>
  <si>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</si>
  <si>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</si>
  <si>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</si>
  <si>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</si>
  <si>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</si>
  <si>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</si>
  <si>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</si>
  <si>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</si>
  <si>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</si>
  <si>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</si>
  <si>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</si>
  <si>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</si>
  <si>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</si>
  <si>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</si>
  <si>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</si>
  <si>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</si>
  <si>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</si>
  <si>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</si>
  <si>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</si>
  <si>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</si>
  <si>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</si>
  <si>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</si>
  <si>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</si>
  <si>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</si>
  <si>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</si>
  <si>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</si>
  <si>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</si>
  <si>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</si>
  <si>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</si>
  <si>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</si>
  <si>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</si>
  <si>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</si>
  <si>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</si>
  <si>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</si>
  <si>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</si>
  <si>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</si>
  <si>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</si>
  <si>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</si>
  <si>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</si>
  <si>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</si>
  <si>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</si>
  <si>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</si>
  <si>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</si>
  <si>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</si>
  <si>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</si>
  <si>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</si>
  <si>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</si>
  <si>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</si>
  <si>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</si>
  <si>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</si>
  <si>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</si>
  <si>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</si>
  <si>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</si>
  <si>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</si>
  <si>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</si>
  <si>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</si>
  <si>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</si>
  <si>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</si>
  <si>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</si>
  <si>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</si>
  <si>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</si>
  <si>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</si>
  <si>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</si>
  <si>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</si>
  <si>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</si>
  <si>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</si>
  <si>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</si>
  <si>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</si>
  <si>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</si>
  <si>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</si>
  <si>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</si>
  <si>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</si>
  <si>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</si>
  <si>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</si>
  <si>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</si>
  <si>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</si>
  <si>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</si>
  <si>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</si>
  <si>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</si>
  <si>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</si>
  <si>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</si>
  <si>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</si>
  <si>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</si>
  <si>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</si>
  <si>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</si>
  <si>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</si>
  <si>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</si>
  <si>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</si>
  <si>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</si>
  <si>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</si>
  <si>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</si>
  <si>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</si>
  <si>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</si>
  <si>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</si>
  <si>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</si>
  <si>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</si>
  <si>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</si>
  <si>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</si>
  <si>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</si>
  <si>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</si>
  <si>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</si>
  <si>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</si>
  <si>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</si>
  <si>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</si>
  <si>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</si>
  <si>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</si>
  <si>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</si>
  <si>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</si>
  <si>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</si>
  <si>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</si>
  <si>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</si>
  <si>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</si>
  <si>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</si>
  <si>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</si>
  <si>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</si>
  <si>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</si>
  <si>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</si>
  <si>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</si>
  <si>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</si>
  <si>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</si>
  <si>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</si>
  <si>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</si>
  <si>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</si>
  <si>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</si>
  <si>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</si>
  <si>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</si>
  <si>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</si>
  <si>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</si>
  <si>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</si>
  <si>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</si>
  <si>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</si>
  <si>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</si>
  <si>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</si>
  <si>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</si>
  <si>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</si>
  <si>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</si>
  <si>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</si>
  <si>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</si>
  <si>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</si>
  <si>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</si>
  <si>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</si>
  <si>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</si>
  <si>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</si>
  <si>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</si>
  <si>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</si>
  <si>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</si>
  <si>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</si>
  <si>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</si>
  <si>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</si>
  <si>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</si>
  <si>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</si>
  <si>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</si>
  <si>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</si>
  <si>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</si>
  <si>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</si>
  <si>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</si>
  <si>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</si>
  <si>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</si>
  <si>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</si>
  <si>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</si>
  <si>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</si>
  <si>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</si>
  <si>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</si>
  <si>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</si>
  <si>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</si>
  <si>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</si>
  <si>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</si>
  <si>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</si>
  <si>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</si>
  <si>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</si>
  <si>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</si>
  <si>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</si>
  <si>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</si>
  <si>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</si>
  <si>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</si>
  <si>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</si>
  <si>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</si>
  <si>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</si>
  <si>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</si>
  <si>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</si>
  <si>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</si>
  <si>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</si>
  <si>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</si>
  <si>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</si>
  <si>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</si>
  <si>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</si>
  <si>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</si>
  <si>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</si>
  <si>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</si>
  <si>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</si>
  <si>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</si>
  <si>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</si>
  <si>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</si>
  <si>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</si>
  <si>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</si>
  <si>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</si>
  <si>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</si>
  <si>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</si>
  <si>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</si>
  <si>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</si>
  <si>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</si>
  <si>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</si>
  <si>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</si>
  <si>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</si>
  <si>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</si>
  <si>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</si>
  <si>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</si>
  <si>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</si>
  <si>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</si>
  <si>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</si>
  <si>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</si>
  <si>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</si>
  <si>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</si>
  <si>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</si>
  <si>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</si>
  <si>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</si>
  <si>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</si>
  <si>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</si>
  <si>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</si>
  <si>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</si>
  <si>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</si>
  <si>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</si>
  <si>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</si>
  <si>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</si>
  <si>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</si>
  <si>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</si>
  <si>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</si>
  <si>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</si>
  <si>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</si>
  <si>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</si>
  <si>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</si>
  <si>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</si>
  <si>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</si>
  <si>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</si>
  <si>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</si>
  <si>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</si>
  <si>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</si>
  <si>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</si>
  <si>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</si>
  <si>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</si>
  <si>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</si>
  <si>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</si>
  <si>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</si>
  <si>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</si>
  <si>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</si>
  <si>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</si>
  <si>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</si>
  <si>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</si>
  <si>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</si>
  <si>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</si>
  <si>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</si>
  <si>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</si>
  <si>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</si>
  <si>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</si>
  <si>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</si>
  <si>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</si>
  <si>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</si>
  <si>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</si>
  <si>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</si>
  <si>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</si>
  <si>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</si>
  <si>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</si>
  <si>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</si>
  <si>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</si>
  <si>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</si>
  <si>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</si>
  <si>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</si>
  <si>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</si>
  <si>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</si>
  <si>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</si>
  <si>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</si>
  <si>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</si>
  <si>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</si>
  <si>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</si>
  <si>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</si>
  <si>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</si>
  <si>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</si>
  <si>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</si>
  <si>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</si>
  <si>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</si>
  <si>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</si>
  <si>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</si>
  <si>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</si>
  <si>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</si>
  <si>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</si>
  <si>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</si>
  <si>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</si>
  <si>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</si>
  <si>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</si>
  <si>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</si>
  <si>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</si>
  <si>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</si>
  <si>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</si>
  <si>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</si>
  <si>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</si>
  <si>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</si>
  <si>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</si>
  <si>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</si>
  <si>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</si>
  <si>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</si>
  <si>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</si>
  <si>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</si>
  <si>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</si>
  <si>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</si>
  <si>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</si>
  <si>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</si>
  <si>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</si>
  <si>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</si>
  <si>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</si>
  <si>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</si>
  <si>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</si>
  <si>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</si>
  <si>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</si>
  <si>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</si>
  <si>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</si>
  <si>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</si>
  <si>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</si>
  <si>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</si>
  <si>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</si>
  <si>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</si>
  <si>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</si>
  <si>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</si>
  <si>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</si>
  <si>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</si>
  <si>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</si>
  <si>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</si>
  <si>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</si>
  <si>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</si>
  <si>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</si>
  <si>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</si>
  <si>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</si>
  <si>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</si>
  <si>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</si>
  <si>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</si>
  <si>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</si>
  <si>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</si>
  <si>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</si>
  <si>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</si>
  <si>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</si>
  <si>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</si>
  <si>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</si>
  <si>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</si>
  <si>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</si>
  <si>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</si>
  <si>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</si>
  <si>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</si>
  <si>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</si>
  <si>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</si>
  <si>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</si>
  <si>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</si>
  <si>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</si>
  <si>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</si>
  <si>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</si>
  <si>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</si>
  <si>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</si>
  <si>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</si>
  <si>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</si>
  <si>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</si>
  <si>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</si>
  <si>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</si>
  <si>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</si>
  <si>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</si>
  <si>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</si>
  <si>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</si>
  <si>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</si>
  <si>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</si>
  <si>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</si>
  <si>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</si>
  <si>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</si>
  <si>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</si>
  <si>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</si>
  <si>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</si>
  <si>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</si>
  <si>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</si>
  <si>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</si>
  <si>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</si>
  <si>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</si>
  <si>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</si>
  <si>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</si>
  <si>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</si>
  <si>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</si>
  <si>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</si>
  <si>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</si>
  <si>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</si>
  <si>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</si>
  <si>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</si>
  <si>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</si>
  <si>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</si>
  <si>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</si>
  <si>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</si>
  <si>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</si>
  <si>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</si>
  <si>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</si>
  <si>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</si>
  <si>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</si>
  <si>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</si>
  <si>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</si>
  <si>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</si>
  <si>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</si>
  <si>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</si>
  <si>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</si>
  <si>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</si>
  <si>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</si>
  <si>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</si>
  <si>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</si>
  <si>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</si>
  <si>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</si>
  <si>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</si>
  <si>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</si>
  <si>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</si>
  <si>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</si>
  <si>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</si>
  <si>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</si>
  <si>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</si>
  <si>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</si>
  <si>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</si>
  <si>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</si>
  <si>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</si>
  <si>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</si>
  <si>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</si>
  <si>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</si>
  <si>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</si>
  <si>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</si>
  <si>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</si>
  <si>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</si>
  <si>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</si>
  <si>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</si>
  <si>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</si>
  <si>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</si>
  <si>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</si>
  <si>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</si>
  <si>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</si>
  <si>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</si>
  <si>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</si>
  <si>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</si>
  <si>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</si>
  <si>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</si>
  <si>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</si>
  <si>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</si>
  <si>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</si>
  <si>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</si>
  <si>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</si>
  <si>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</si>
  <si>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</si>
  <si>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</si>
  <si>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</si>
  <si>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</si>
  <si>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</si>
  <si>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</si>
  <si>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</si>
  <si>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</si>
  <si>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</si>
  <si>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</si>
  <si>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</si>
  <si>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</si>
  <si>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</si>
  <si>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</si>
  <si>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</si>
  <si>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</si>
  <si>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</si>
  <si>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</si>
  <si>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</si>
  <si>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</si>
  <si>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</si>
  <si>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</si>
  <si>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</si>
  <si>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</si>
  <si>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</si>
  <si>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</si>
  <si>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</si>
  <si>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</si>
  <si>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</si>
  <si>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</si>
  <si>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</si>
  <si>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</si>
  <si>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</si>
  <si>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</si>
  <si>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</si>
  <si>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</si>
  <si>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</si>
  <si>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</si>
  <si>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</si>
  <si>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</si>
  <si>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</si>
  <si>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</si>
  <si>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</si>
  <si>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</si>
  <si>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</si>
  <si>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</si>
  <si>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</si>
  <si>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</si>
  <si>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</si>
  <si>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</si>
  <si>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</si>
  <si>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</si>
  <si>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</si>
  <si>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</si>
  <si>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</si>
  <si>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</si>
  <si>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</si>
  <si>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</si>
  <si>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</si>
  <si>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</si>
  <si>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</si>
  <si>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</si>
  <si>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</si>
  <si>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</si>
  <si>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</si>
  <si>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</si>
  <si>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</si>
  <si>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</si>
  <si>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</si>
  <si>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</si>
  <si>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</si>
  <si>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</si>
  <si>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</si>
  <si>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</si>
  <si>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</si>
  <si>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</si>
  <si>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</si>
  <si>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</si>
  <si>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</si>
  <si>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</si>
  <si>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</si>
  <si>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</si>
  <si>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</si>
  <si>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</si>
  <si>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</si>
  <si>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</si>
  <si>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</si>
  <si>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</si>
  <si>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</si>
  <si>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</si>
  <si>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</si>
  <si>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</si>
  <si>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</si>
  <si>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</si>
  <si>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</si>
  <si>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</si>
  <si>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</si>
  <si>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</si>
  <si>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</si>
  <si>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</si>
  <si>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</si>
  <si>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</si>
  <si>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</si>
  <si>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</si>
  <si>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</si>
  <si>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</si>
  <si>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</si>
  <si>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</si>
  <si>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</si>
  <si>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</si>
  <si>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</si>
  <si>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</si>
  <si>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</si>
  <si>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</si>
  <si>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</si>
  <si>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</si>
  <si>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</si>
  <si>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</si>
  <si>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</si>
  <si>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</si>
  <si>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</si>
  <si>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</si>
  <si>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</si>
  <si>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</si>
  <si>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</si>
  <si>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</si>
  <si>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</si>
  <si>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</si>
  <si>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</si>
  <si>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</si>
  <si>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</si>
  <si>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</si>
  <si>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</si>
  <si>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</si>
  <si>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</si>
  <si>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</si>
  <si>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</si>
  <si>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</si>
  <si>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</si>
  <si>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</si>
  <si>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</si>
  <si>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</si>
  <si>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</si>
  <si>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</si>
  <si>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</si>
  <si>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</si>
  <si>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</si>
  <si>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</si>
  <si>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</si>
  <si>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</si>
  <si>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</si>
  <si>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</si>
  <si>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</si>
  <si>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</si>
  <si>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</si>
  <si>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</si>
  <si>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</si>
  <si>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</si>
  <si>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</si>
  <si>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</si>
  <si>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</si>
  <si>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</si>
  <si>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</si>
  <si>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</si>
  <si>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</si>
  <si>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</si>
  <si>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</si>
  <si>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</si>
  <si>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</si>
  <si>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</si>
  <si>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</si>
  <si>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</si>
  <si>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</si>
  <si>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</si>
  <si>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</si>
  <si>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</si>
  <si>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</si>
  <si>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</si>
  <si>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</si>
  <si>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</si>
  <si>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</si>
  <si>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</si>
  <si>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</si>
  <si>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</si>
  <si>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</si>
  <si>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</si>
  <si>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</si>
  <si>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</si>
  <si>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</si>
  <si>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</si>
  <si>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</si>
  <si>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</si>
  <si>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</si>
  <si>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</si>
  <si>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</si>
  <si>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</si>
  <si>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</si>
  <si>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</si>
  <si>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</si>
  <si>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</si>
  <si>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</si>
  <si>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</si>
  <si>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</si>
  <si>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</si>
  <si>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</si>
  <si>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</si>
  <si>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</si>
  <si>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</si>
  <si>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</si>
  <si>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</si>
  <si>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</si>
  <si>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</si>
  <si>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</si>
  <si>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</si>
  <si>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</si>
  <si>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</si>
  <si>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</si>
  <si>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</si>
  <si>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</si>
  <si>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</si>
  <si>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</si>
  <si>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</si>
  <si>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</si>
  <si>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</si>
  <si>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</si>
  <si>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</si>
  <si>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</si>
  <si>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</si>
  <si>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</si>
  <si>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</si>
  <si>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</si>
  <si>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</si>
  <si>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</si>
  <si>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</si>
  <si>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</si>
  <si>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</si>
  <si>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</si>
  <si>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</si>
  <si>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</si>
  <si>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</si>
  <si>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</si>
  <si>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</si>
  <si>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</si>
  <si>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</si>
  <si>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</si>
  <si>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</si>
  <si>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</si>
  <si>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</si>
  <si>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</si>
  <si>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</si>
  <si>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</si>
  <si>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</si>
  <si>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</si>
  <si>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</si>
  <si>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</si>
  <si>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</si>
  <si>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</si>
  <si>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</si>
  <si>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</si>
  <si>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</si>
  <si>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</si>
  <si>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</si>
  <si>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</si>
  <si>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</si>
  <si>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</si>
  <si>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</si>
  <si>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</si>
  <si>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</si>
  <si>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</si>
  <si>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</si>
  <si>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</si>
  <si>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</si>
  <si>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</si>
  <si>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</si>
  <si>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</si>
  <si>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</si>
  <si>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</si>
  <si>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</si>
  <si>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</si>
  <si>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</si>
  <si>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</si>
  <si>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</si>
  <si>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</si>
  <si>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</si>
  <si>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</si>
  <si>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</si>
  <si>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</si>
  <si>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</si>
  <si>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</si>
  <si>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</si>
  <si>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</si>
  <si>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</si>
  <si>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</si>
  <si>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</si>
  <si>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</si>
  <si>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</si>
  <si>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</si>
  <si>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</si>
  <si>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</si>
  <si>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</si>
  <si>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</si>
  <si>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</si>
  <si>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</si>
  <si>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</si>
  <si>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</si>
  <si>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</si>
  <si>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</si>
  <si>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</si>
  <si>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</si>
  <si>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</si>
  <si>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</si>
  <si>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</si>
  <si>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</si>
  <si>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</si>
  <si>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</si>
  <si>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</si>
  <si>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</si>
  <si>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</si>
  <si>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</si>
  <si>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</si>
  <si>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</si>
  <si>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</si>
  <si>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</si>
  <si>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</si>
  <si>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</si>
  <si>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</si>
  <si>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</si>
  <si>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</si>
  <si>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</si>
  <si>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</si>
  <si>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</si>
  <si>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</si>
  <si>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</si>
  <si>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</si>
  <si>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</si>
  <si>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</si>
  <si>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</si>
  <si>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</si>
  <si>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</si>
  <si>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</si>
  <si>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</si>
  <si>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</si>
  <si>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</si>
  <si>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</si>
  <si>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</si>
  <si>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</si>
  <si>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</si>
  <si>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</si>
  <si>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</si>
  <si>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</si>
  <si>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</si>
  <si>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</si>
  <si>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</si>
  <si>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</si>
  <si>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</si>
  <si>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</si>
  <si>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</si>
  <si>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</si>
  <si>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</si>
  <si>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</si>
  <si>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</si>
  <si>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</si>
  <si>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</si>
  <si>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</si>
  <si>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</si>
  <si>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</si>
  <si>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</si>
  <si>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</si>
  <si>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</si>
  <si>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</si>
  <si>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</si>
  <si>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</si>
  <si>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</si>
  <si>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</si>
  <si>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</si>
  <si>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</si>
  <si>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</si>
  <si>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</si>
  <si>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</si>
  <si>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</si>
  <si>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</si>
  <si>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</si>
  <si>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</si>
  <si>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</si>
  <si>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</si>
  <si>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</si>
  <si>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</si>
  <si>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</si>
  <si>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</si>
  <si>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</si>
  <si>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</si>
  <si>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</si>
  <si>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</si>
  <si>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</si>
  <si>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</si>
  <si>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</si>
  <si>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</si>
  <si>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</si>
  <si>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</si>
  <si>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</si>
  <si>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</si>
  <si>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</si>
  <si>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</si>
  <si>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</si>
  <si>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</si>
  <si>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</si>
  <si>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</si>
  <si>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</si>
  <si>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</si>
  <si>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</si>
  <si>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</si>
  <si>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</si>
  <si>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</si>
  <si>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</si>
  <si>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</si>
  <si>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</si>
  <si>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</si>
  <si>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</si>
  <si>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</si>
  <si>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</si>
  <si>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</si>
  <si>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</si>
  <si>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</si>
  <si>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</si>
  <si>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</si>
  <si>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</si>
  <si>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</si>
  <si>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</si>
  <si>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</si>
  <si>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</si>
  <si>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</si>
  <si>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</si>
  <si>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</si>
  <si>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</si>
  <si>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</si>
  <si>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</si>
  <si>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</si>
  <si>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</si>
  <si>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</si>
  <si>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</si>
  <si>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</si>
  <si>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</si>
  <si>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</si>
  <si>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</si>
  <si>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</si>
  <si>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</si>
  <si>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</si>
  <si>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</si>
  <si>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</si>
  <si>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</si>
  <si>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</si>
  <si>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</si>
  <si>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</si>
  <si>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</si>
  <si>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</si>
  <si>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</si>
  <si>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</si>
  <si>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</si>
  <si>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</si>
  <si>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</si>
  <si>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</si>
  <si>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</si>
  <si>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</si>
  <si>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</si>
  <si>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</si>
  <si>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</si>
  <si>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</si>
  <si>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</si>
  <si>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</si>
  <si>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</si>
  <si>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</si>
  <si>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</si>
  <si>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</si>
  <si>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</si>
  <si>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</si>
  <si>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</si>
  <si>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</si>
  <si>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</si>
  <si>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</si>
  <si>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</si>
  <si>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</si>
  <si>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</si>
  <si>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</si>
  <si>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</si>
  <si>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</si>
  <si>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</si>
  <si>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</si>
  <si>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</si>
  <si>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</si>
  <si>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</si>
  <si>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</si>
  <si>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</si>
  <si>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</si>
  <si>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</si>
  <si>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</si>
  <si>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</si>
  <si>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</si>
  <si>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</si>
  <si>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</si>
  <si>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</si>
  <si>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</si>
  <si>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</si>
  <si>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</si>
  <si>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</si>
  <si>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</si>
  <si>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</si>
  <si>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</si>
  <si>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</si>
  <si>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</si>
  <si>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</si>
  <si>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</si>
  <si>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</si>
  <si>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</si>
  <si>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</si>
  <si>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</si>
  <si>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</si>
  <si>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</si>
  <si>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</si>
  <si>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</si>
  <si>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</si>
  <si>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</si>
  <si>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</si>
  <si>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</si>
  <si>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</si>
  <si>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</si>
  <si>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</si>
  <si>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</si>
  <si>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</si>
  <si>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</si>
  <si>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</si>
  <si>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</si>
  <si>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</si>
  <si>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</si>
  <si>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</si>
  <si>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</si>
  <si>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</si>
  <si>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</si>
  <si>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</si>
  <si>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</si>
  <si>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</si>
  <si>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</si>
  <si>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</si>
  <si>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</si>
  <si>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</si>
  <si>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</si>
  <si>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</si>
  <si>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</si>
  <si>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</si>
  <si>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</si>
  <si>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</si>
  <si>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</si>
  <si>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</si>
  <si>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</si>
  <si>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</si>
  <si>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</si>
  <si>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</si>
  <si>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</si>
  <si>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</si>
  <si>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</si>
  <si>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</si>
  <si>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</si>
  <si>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</si>
  <si>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</si>
  <si>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</si>
  <si>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</si>
  <si>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</si>
  <si>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</si>
  <si>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</si>
  <si>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</si>
  <si>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</si>
  <si>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</si>
  <si>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</si>
  <si>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</si>
  <si>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</si>
  <si>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</si>
  <si>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</si>
  <si>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</si>
  <si>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</si>
  <si>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</si>
  <si>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</si>
  <si>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</si>
  <si>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</si>
  <si>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</si>
  <si>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</si>
  <si>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</si>
  <si>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</si>
  <si>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</si>
  <si>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</si>
  <si>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</si>
  <si>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</si>
  <si>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</si>
  <si>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</si>
  <si>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</si>
  <si>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</si>
  <si>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</si>
  <si>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</si>
  <si>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</si>
  <si>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</si>
  <si>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</si>
  <si>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</si>
  <si>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</si>
  <si>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</si>
  <si>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</si>
  <si>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</si>
  <si>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</si>
  <si>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</si>
  <si>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</si>
  <si>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</si>
  <si>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</si>
  <si>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</si>
  <si>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</si>
  <si>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</si>
  <si>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</si>
  <si>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</si>
  <si>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</si>
  <si>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</si>
  <si>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</si>
  <si>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</si>
  <si>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</si>
  <si>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</si>
  <si>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</si>
  <si>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</si>
  <si>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</si>
  <si>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</si>
  <si>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</si>
  <si>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</si>
  <si>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</si>
  <si>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</si>
  <si>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</si>
  <si>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</si>
  <si>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</si>
  <si>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</si>
  <si>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</si>
  <si>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</si>
  <si>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</si>
  <si>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</si>
  <si>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</si>
  <si>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</si>
  <si>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</si>
  <si>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</si>
  <si>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</si>
  <si>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</si>
  <si>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</si>
  <si>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</si>
  <si>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</si>
  <si>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</si>
  <si>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</si>
  <si>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</si>
  <si>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</si>
  <si>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</si>
  <si>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</si>
  <si>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</si>
  <si>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</si>
  <si>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</si>
  <si>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</si>
  <si>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</si>
  <si>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</si>
  <si>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</si>
  <si>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</si>
  <si>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</si>
  <si>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</si>
  <si>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</si>
  <si>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</si>
  <si>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</si>
  <si>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</si>
  <si>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</si>
  <si>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</si>
  <si>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</si>
  <si>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</si>
  <si>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</si>
  <si>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</si>
  <si>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</si>
  <si>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</si>
  <si>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</si>
  <si>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</si>
  <si>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</si>
  <si>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</si>
  <si>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</si>
  <si>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</si>
  <si>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</si>
  <si>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</si>
  <si>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</si>
  <si>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</si>
  <si>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</si>
  <si>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</si>
  <si>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</si>
  <si>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</si>
  <si>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</si>
  <si>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</si>
  <si>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</si>
  <si>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</si>
  <si>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</si>
  <si>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</si>
  <si>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</si>
  <si>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</si>
  <si>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</si>
  <si>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</si>
  <si>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</si>
  <si>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</si>
  <si>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</si>
  <si>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</si>
  <si>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</si>
  <si>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</si>
  <si>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</si>
  <si>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</si>
  <si>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</si>
  <si>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</si>
  <si>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</si>
  <si>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</si>
  <si>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</si>
  <si>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</si>
  <si>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</si>
  <si>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</si>
  <si>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</si>
  <si>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</si>
  <si>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</si>
  <si>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</si>
  <si>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</si>
  <si>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</si>
  <si>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</si>
  <si>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</si>
  <si>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</si>
  <si>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</si>
  <si>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</si>
  <si>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</si>
  <si>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</si>
  <si>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</si>
  <si>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</si>
  <si>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</si>
  <si>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</si>
  <si>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</si>
  <si>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</si>
  <si>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</si>
  <si>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</si>
  <si>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</si>
  <si>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</si>
  <si>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</si>
  <si>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</si>
  <si>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</si>
  <si>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</si>
  <si>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</si>
  <si>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</si>
  <si>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</si>
  <si>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</si>
  <si>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</si>
  <si>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</si>
  <si>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</si>
  <si>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</si>
  <si>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</si>
  <si>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</si>
  <si>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</si>
  <si>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</si>
  <si>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</si>
  <si>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</si>
  <si>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</si>
  <si>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</si>
  <si>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</si>
  <si>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</si>
  <si>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</si>
  <si>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</si>
  <si>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</si>
  <si>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</si>
  <si>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</si>
  <si>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</si>
  <si>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</si>
  <si>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</si>
  <si>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</si>
  <si>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</si>
  <si>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</si>
  <si>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</si>
  <si>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</si>
  <si>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</si>
  <si>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</si>
  <si>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</si>
  <si>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</si>
  <si>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</si>
  <si>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</si>
  <si>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</si>
  <si>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</si>
  <si>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</si>
  <si>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</si>
  <si>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</si>
  <si>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</si>
  <si>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</si>
  <si>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</si>
  <si>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</si>
  <si>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</si>
  <si>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</si>
  <si>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</si>
  <si>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</si>
  <si>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</si>
  <si>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</si>
  <si>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</si>
  <si>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</si>
  <si>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</si>
  <si>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</si>
  <si>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</si>
  <si>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</si>
  <si>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</si>
  <si>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</si>
  <si>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</si>
  <si>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</si>
  <si>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</si>
  <si>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</si>
  <si>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</si>
  <si>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</si>
  <si>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</si>
  <si>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</si>
  <si>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</si>
  <si>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</si>
  <si>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</si>
  <si>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</si>
  <si>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</si>
  <si>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</si>
  <si>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</si>
  <si>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</si>
  <si>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</si>
  <si>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</si>
  <si>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</si>
  <si>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</si>
  <si>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</si>
  <si>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</si>
  <si>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</si>
  <si>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</si>
  <si>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</si>
  <si>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</si>
  <si>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</si>
  <si>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</si>
  <si>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</si>
  <si>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</si>
  <si>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</si>
  <si>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</si>
  <si>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</si>
  <si>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</si>
  <si>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</si>
  <si>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</si>
  <si>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</si>
  <si>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</si>
  <si>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</si>
  <si>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</si>
  <si>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</si>
  <si>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</si>
  <si>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</si>
  <si>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</si>
  <si>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</si>
  <si>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</si>
  <si>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</si>
  <si>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</si>
  <si>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</si>
  <si>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</si>
  <si>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</si>
  <si>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</si>
  <si>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</si>
  <si>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</si>
  <si>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</si>
  <si>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</si>
  <si>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</si>
  <si>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</si>
  <si>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</si>
  <si>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</si>
  <si>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</si>
  <si>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</si>
  <si>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</si>
  <si>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</si>
  <si>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</si>
  <si>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</si>
  <si>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</si>
  <si>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</si>
  <si>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</si>
  <si>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</si>
  <si>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</si>
  <si>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</si>
  <si>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</si>
  <si>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</si>
  <si>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</si>
  <si>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</si>
  <si>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</si>
  <si>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</si>
  <si>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</si>
  <si>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</si>
  <si>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</si>
  <si>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</si>
  <si>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</si>
  <si>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</si>
  <si>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</si>
  <si>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</si>
  <si>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</si>
  <si>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</si>
  <si>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</si>
  <si>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</si>
  <si>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</si>
  <si>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</si>
  <si>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</si>
  <si>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</si>
  <si>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</si>
  <si>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</si>
  <si>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</si>
  <si>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</si>
  <si>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</si>
  <si>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</si>
  <si>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</si>
  <si>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</si>
  <si>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</si>
  <si>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</si>
  <si>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</si>
  <si>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</si>
  <si>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</si>
  <si>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</si>
  <si>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</si>
  <si>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</si>
  <si>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</si>
  <si>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</si>
  <si>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</si>
  <si>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</si>
  <si>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</si>
  <si>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</si>
  <si>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</si>
  <si>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</si>
  <si>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</si>
  <si>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</si>
  <si>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</si>
  <si>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</si>
  <si>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</si>
  <si>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</si>
  <si>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</si>
  <si>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</si>
  <si>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</si>
  <si>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</si>
  <si>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</si>
  <si>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</si>
  <si>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</si>
  <si>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</si>
  <si>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</si>
  <si>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</si>
  <si>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</si>
  <si>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</si>
  <si>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</si>
  <si>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</si>
  <si>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</si>
  <si>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</si>
  <si>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</si>
  <si>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</si>
  <si>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</si>
  <si>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</si>
  <si>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</si>
  <si>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</si>
  <si>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</si>
  <si>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</si>
  <si>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</si>
  <si>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</si>
  <si>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</si>
  <si>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</si>
  <si>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</si>
  <si>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</si>
  <si>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</si>
  <si>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</si>
  <si>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</si>
  <si>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</si>
  <si>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</si>
  <si>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</si>
  <si>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</si>
  <si>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</si>
  <si>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</si>
  <si>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</si>
  <si>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</si>
  <si>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</si>
  <si>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</si>
  <si>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</si>
  <si>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</si>
  <si>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</si>
  <si>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</si>
  <si>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</si>
  <si>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</si>
  <si>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</si>
  <si>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</si>
  <si>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</si>
  <si>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</si>
  <si>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</si>
  <si>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</si>
  <si>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</si>
  <si>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</si>
  <si>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</si>
  <si>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</si>
  <si>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</si>
  <si>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</si>
  <si>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</si>
  <si>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</si>
  <si>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</si>
  <si>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</si>
  <si>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</si>
  <si>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</si>
  <si>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</si>
  <si>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</si>
  <si>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</si>
  <si>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</si>
  <si>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</si>
  <si>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</si>
  <si>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</si>
  <si>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</si>
  <si>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</si>
  <si>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</si>
  <si>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</si>
  <si>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</si>
  <si>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</si>
  <si>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</si>
  <si>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</si>
  <si>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</si>
  <si>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</si>
  <si>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</si>
  <si>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</si>
  <si>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</si>
  <si>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</si>
  <si>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</si>
  <si>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</si>
  <si>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</si>
  <si>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</si>
  <si>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</si>
  <si>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</si>
  <si>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</si>
  <si>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</si>
  <si>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</si>
  <si>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</si>
  <si>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</si>
  <si>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</si>
  <si>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</si>
  <si>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</si>
  <si>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</si>
  <si>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</si>
  <si>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</si>
  <si>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</si>
  <si>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</si>
  <si>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</si>
  <si>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</si>
  <si>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</si>
  <si>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</si>
  <si>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</si>
  <si>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</si>
  <si>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</si>
  <si>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</si>
  <si>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</si>
  <si>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</si>
  <si>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</si>
  <si>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</si>
  <si>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</si>
  <si>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</si>
  <si>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</si>
  <si>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</si>
  <si>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</si>
  <si>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</si>
  <si>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</si>
  <si>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</si>
  <si>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</si>
  <si>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</si>
  <si>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</si>
  <si>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</si>
  <si>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</si>
  <si>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</si>
  <si>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</si>
  <si>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</si>
  <si>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</si>
  <si>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</si>
  <si>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</si>
  <si>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</si>
  <si>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</si>
  <si>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</si>
  <si>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</si>
  <si>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</si>
  <si>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</si>
  <si>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</si>
  <si>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</si>
  <si>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</si>
  <si>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</si>
  <si>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</si>
  <si>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</si>
  <si>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</si>
  <si>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</si>
  <si>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</si>
  <si>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</si>
  <si>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</si>
  <si>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</si>
  <si>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</si>
  <si>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</si>
  <si>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</si>
  <si>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</si>
  <si>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</si>
  <si>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</si>
  <si>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</si>
  <si>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</si>
  <si>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</si>
  <si>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</si>
  <si>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</si>
  <si>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</si>
  <si>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</si>
  <si>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</si>
  <si>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</si>
  <si>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</si>
  <si>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</si>
  <si>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</si>
  <si>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</si>
  <si>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</si>
  <si>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</si>
  <si>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</si>
  <si>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</si>
  <si>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</si>
  <si>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</si>
  <si>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</si>
  <si>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</si>
  <si>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</si>
  <si>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</si>
  <si>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</si>
  <si>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</si>
  <si>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</si>
  <si>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</si>
  <si>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</si>
  <si>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</si>
  <si>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</si>
  <si>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</si>
  <si>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</si>
  <si>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</si>
  <si>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</si>
  <si>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</si>
  <si>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</si>
  <si>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</si>
  <si>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</si>
  <si>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</si>
  <si>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</si>
  <si>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</si>
  <si>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</si>
  <si>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</si>
  <si>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</si>
  <si>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</si>
  <si>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</si>
  <si>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</si>
  <si>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</si>
  <si>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</si>
  <si>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</si>
  <si>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</si>
  <si>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</si>
  <si>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</si>
  <si>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</si>
  <si>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</si>
  <si>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</si>
  <si>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</si>
  <si>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</si>
  <si>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</si>
  <si>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</si>
  <si>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</si>
  <si>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</si>
  <si>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</si>
  <si>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</si>
  <si>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</si>
  <si>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</si>
  <si>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</si>
  <si>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</si>
  <si>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</si>
  <si>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</si>
  <si>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</si>
  <si>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</si>
  <si>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</si>
  <si>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</si>
  <si>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</si>
  <si>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</si>
  <si>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</si>
  <si>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</si>
  <si>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</si>
  <si>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</si>
  <si>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</si>
  <si>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</si>
  <si>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</si>
  <si>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</si>
  <si>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</si>
  <si>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</si>
  <si>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</si>
  <si>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</si>
  <si>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</si>
  <si>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</si>
  <si>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</si>
  <si>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</si>
  <si>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</si>
  <si>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</si>
  <si>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</si>
  <si>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</si>
  <si>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</si>
  <si>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</si>
  <si>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</si>
  <si>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</si>
  <si>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</si>
  <si>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</si>
  <si>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</si>
  <si>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</si>
  <si>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</si>
  <si>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</si>
  <si>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</si>
  <si>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</si>
  <si>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</si>
  <si>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</si>
  <si>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</si>
  <si>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</si>
  <si>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</si>
  <si>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</si>
  <si>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</si>
  <si>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</si>
  <si>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</si>
  <si>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</si>
  <si>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</si>
  <si>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</si>
  <si>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</si>
  <si>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</si>
  <si>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</si>
  <si>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</si>
  <si>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</si>
  <si>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</si>
  <si>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</si>
  <si>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</si>
  <si>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</si>
  <si>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</si>
  <si>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</si>
  <si>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</si>
  <si>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</si>
  <si>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</si>
  <si>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</si>
  <si>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</si>
  <si>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</si>
  <si>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</si>
  <si>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</si>
  <si>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</si>
  <si>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</si>
  <si>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</si>
  <si>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</si>
  <si>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</si>
  <si>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</si>
  <si>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</si>
  <si>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</si>
  <si>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</si>
  <si>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</si>
  <si>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</si>
  <si>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</si>
  <si>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</si>
  <si>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</si>
  <si>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</si>
  <si>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</si>
  <si>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</si>
  <si>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</si>
  <si>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</si>
  <si>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</si>
  <si>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</si>
  <si>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</si>
  <si>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</si>
  <si>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</si>
  <si>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</si>
  <si>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</si>
  <si>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</si>
  <si>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</si>
  <si>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</si>
  <si>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</si>
  <si>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</si>
  <si>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</si>
  <si>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</si>
  <si>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</si>
  <si>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</si>
  <si>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</si>
  <si>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</si>
  <si>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</si>
  <si>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</si>
  <si>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</si>
  <si>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</si>
  <si>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</si>
  <si>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</si>
  <si>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</si>
  <si>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</si>
  <si>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</si>
  <si>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</si>
  <si>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</si>
  <si>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</si>
  <si>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</si>
  <si>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</si>
  <si>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</si>
  <si>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</si>
  <si>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</si>
  <si>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</si>
  <si>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</si>
  <si>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</si>
  <si>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</si>
  <si>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</si>
  <si>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</si>
  <si>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</si>
  <si>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</si>
  <si>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</si>
  <si>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</si>
  <si>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</si>
  <si>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</si>
  <si>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</si>
  <si>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</si>
  <si>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</si>
  <si>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</si>
  <si>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</si>
  <si>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</si>
  <si>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</si>
  <si>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</si>
  <si>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</si>
  <si>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</si>
  <si>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</si>
  <si>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</si>
  <si>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</si>
  <si>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</si>
  <si>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</si>
  <si>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</si>
  <si>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</si>
  <si>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</si>
  <si>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</si>
  <si>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</si>
  <si>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</si>
  <si>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</si>
  <si>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</si>
  <si>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</si>
  <si>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</si>
  <si>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</si>
  <si>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</si>
  <si>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</si>
  <si>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</si>
  <si>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</si>
  <si>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</si>
  <si>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</si>
  <si>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</si>
  <si>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</si>
  <si>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</si>
  <si>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</si>
  <si>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</si>
  <si>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</si>
  <si>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</si>
  <si>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</si>
  <si>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</si>
  <si>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</si>
  <si>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</si>
  <si>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</si>
  <si>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</si>
  <si>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</si>
  <si>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</si>
  <si>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</si>
  <si>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</si>
  <si>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</si>
  <si>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</si>
  <si>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</si>
  <si>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</si>
  <si>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</si>
  <si>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</si>
  <si>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</si>
  <si>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</si>
  <si>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</si>
  <si>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</si>
  <si>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</si>
  <si>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</si>
  <si>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</si>
  <si>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</si>
  <si>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</si>
  <si>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</si>
  <si>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</si>
  <si>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</si>
  <si>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</si>
  <si>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</si>
  <si>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</si>
  <si>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</si>
  <si>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</si>
  <si>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</si>
  <si>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</si>
  <si>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</si>
  <si>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</si>
  <si>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</si>
  <si>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</si>
  <si>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</si>
  <si>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</si>
  <si>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</si>
  <si>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</si>
  <si>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</si>
  <si>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</si>
  <si>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</si>
  <si>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</si>
  <si>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</si>
  <si>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</si>
  <si>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</si>
  <si>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</si>
  <si>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</si>
  <si>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</si>
  <si>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</si>
  <si>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</si>
  <si>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</si>
  <si>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</si>
  <si>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</si>
  <si>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</si>
  <si>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</si>
  <si>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</si>
  <si>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</si>
  <si>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</si>
  <si>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</si>
  <si>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</si>
  <si>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</si>
  <si>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</si>
  <si>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</si>
  <si>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</si>
  <si>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</si>
  <si>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</si>
  <si>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</si>
  <si>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</si>
  <si>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</si>
  <si>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</si>
  <si>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</si>
  <si>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</si>
  <si>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</si>
  <si>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</si>
  <si>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</si>
  <si>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</si>
  <si>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</si>
  <si>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</si>
  <si>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</si>
  <si>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</si>
  <si>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</si>
  <si>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</si>
  <si>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</si>
  <si>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</si>
  <si>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</si>
  <si>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</si>
  <si>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</si>
  <si>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</si>
  <si>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</si>
  <si>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</si>
  <si>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</si>
  <si>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</si>
  <si>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</si>
  <si>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</si>
  <si>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</si>
  <si>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</si>
  <si>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</si>
  <si>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</si>
  <si>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</si>
  <si>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</si>
  <si>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</si>
  <si>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</si>
  <si>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</si>
  <si>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</si>
  <si>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</si>
  <si>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</si>
  <si>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</si>
  <si>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</si>
  <si>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</si>
  <si>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</si>
  <si>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</si>
  <si>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</si>
  <si>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</si>
  <si>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</si>
  <si>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</si>
  <si>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</si>
  <si>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</si>
  <si>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</si>
  <si>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</si>
  <si>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</si>
  <si>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</si>
  <si>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</si>
  <si>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</si>
  <si>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</si>
  <si>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</si>
  <si>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</si>
  <si>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</si>
  <si>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</si>
  <si>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</si>
  <si>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</si>
  <si>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</si>
  <si>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</si>
  <si>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</si>
  <si>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</si>
  <si>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</si>
  <si>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</si>
  <si>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</si>
  <si>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</si>
  <si>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</si>
  <si>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</si>
  <si>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</si>
  <si>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</si>
  <si>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</si>
  <si>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</si>
  <si>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</si>
  <si>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</si>
  <si>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</si>
  <si>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</si>
  <si>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</si>
  <si>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</si>
  <si>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</si>
  <si>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</si>
  <si>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</si>
  <si>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</si>
  <si>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</si>
  <si>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</si>
  <si>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</si>
  <si>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</si>
  <si>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</si>
  <si>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</si>
  <si>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</si>
  <si>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</si>
  <si>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</si>
  <si>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</si>
  <si>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</si>
  <si>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</si>
  <si>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</si>
  <si>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</si>
  <si>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</si>
  <si>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</si>
  <si>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</si>
  <si>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</si>
  <si>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</si>
  <si>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</si>
  <si>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</si>
  <si>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</si>
  <si>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</si>
  <si>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</si>
  <si>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</si>
  <si>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</si>
  <si>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</si>
  <si>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</si>
  <si>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</si>
  <si>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</si>
  <si>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</si>
  <si>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</si>
  <si>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</si>
  <si>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</si>
  <si>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</si>
  <si>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</si>
  <si>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</si>
  <si>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</si>
  <si>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</si>
  <si>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</si>
  <si>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</si>
  <si>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</si>
  <si>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</si>
  <si>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</si>
  <si>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</si>
  <si>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</si>
  <si>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</si>
  <si>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</si>
  <si>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</si>
  <si>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</si>
  <si>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</si>
  <si>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</si>
  <si>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</si>
  <si>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</si>
  <si>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</si>
  <si>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</si>
  <si>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</si>
  <si>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</si>
  <si>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</si>
  <si>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</si>
  <si>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</si>
  <si>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</si>
  <si>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</si>
  <si>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</si>
  <si>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</si>
  <si>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</si>
  <si>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</si>
  <si>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</si>
  <si>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</si>
  <si>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</si>
  <si>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</si>
  <si>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</si>
  <si>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</si>
  <si>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</si>
  <si>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</si>
  <si>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</si>
  <si>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</si>
  <si>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</si>
  <si>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</si>
  <si>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</si>
  <si>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</si>
  <si>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</si>
  <si>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</si>
  <si>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</si>
  <si>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</si>
  <si>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</si>
  <si>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</si>
  <si>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</si>
  <si>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</si>
  <si>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</si>
  <si>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</si>
  <si>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</si>
  <si>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</si>
  <si>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</si>
  <si>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</si>
  <si>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</si>
  <si>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</si>
  <si>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</si>
  <si>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</si>
  <si>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</si>
  <si>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</si>
  <si>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</si>
  <si>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</si>
  <si>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</si>
  <si>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</si>
  <si>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</si>
  <si>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</si>
  <si>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</si>
  <si>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</si>
  <si>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</si>
  <si>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</si>
  <si>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</si>
  <si>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</si>
  <si>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</si>
  <si>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</si>
  <si>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</si>
  <si>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</si>
  <si>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</si>
  <si>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</si>
  <si>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</si>
  <si>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</si>
  <si>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</si>
  <si>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</si>
  <si>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</si>
  <si>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</si>
  <si>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</si>
  <si>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</si>
  <si>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</si>
  <si>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</si>
  <si>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</si>
  <si>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</si>
  <si>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</si>
  <si>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</si>
  <si>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</si>
  <si>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</si>
  <si>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</si>
  <si>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</si>
  <si>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</si>
  <si>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</si>
  <si>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</si>
  <si>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</si>
  <si>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</si>
  <si>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</si>
  <si>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</si>
  <si>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</si>
  <si>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</si>
  <si>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</si>
  <si>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</si>
  <si>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</si>
  <si>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</si>
  <si>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</si>
  <si>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</si>
  <si>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</si>
  <si>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</si>
  <si>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</si>
  <si>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</si>
  <si>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</si>
  <si>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</si>
  <si>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</si>
  <si>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</si>
  <si>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</si>
  <si>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</si>
  <si>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</si>
  <si>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</si>
  <si>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</si>
  <si>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</si>
  <si>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</si>
  <si>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</si>
  <si>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</si>
  <si>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</si>
  <si>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</si>
  <si>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</si>
  <si>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</si>
  <si>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</si>
  <si>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</si>
  <si>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</si>
  <si>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</si>
  <si>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</si>
  <si>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</si>
  <si>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</si>
  <si>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</si>
  <si>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</si>
  <si>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</si>
  <si>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</si>
  <si>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</si>
  <si>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</si>
  <si>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</si>
  <si>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</si>
  <si>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</si>
  <si>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</si>
  <si>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</si>
  <si>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</si>
  <si>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</si>
  <si>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</si>
  <si>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</si>
  <si>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</si>
  <si>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</si>
  <si>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</si>
  <si>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</si>
  <si>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</si>
  <si>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</si>
  <si>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</si>
  <si>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</si>
  <si>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</si>
  <si>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</si>
  <si>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</si>
  <si>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</si>
  <si>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</si>
  <si>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</si>
  <si>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</si>
  <si>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</si>
  <si>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</si>
  <si>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</si>
  <si>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</si>
  <si>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</si>
  <si>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</si>
  <si>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</si>
  <si>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</si>
  <si>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</si>
  <si>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</si>
  <si>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</si>
  <si>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</si>
  <si>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</si>
  <si>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</si>
  <si>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</si>
  <si>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</si>
  <si>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</si>
  <si>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</si>
  <si>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</si>
  <si>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</si>
  <si>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</si>
  <si>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</si>
  <si>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</si>
  <si>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</si>
  <si>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</si>
  <si>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</si>
  <si>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</si>
  <si>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</si>
  <si>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</si>
  <si>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</si>
  <si>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</si>
  <si>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</si>
  <si>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</si>
  <si>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</si>
  <si>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</si>
  <si>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</si>
  <si>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</si>
  <si>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</si>
  <si>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</si>
  <si>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</si>
  <si>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</si>
  <si>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</si>
  <si>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</si>
  <si>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</si>
  <si>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</si>
  <si>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</si>
  <si>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</si>
  <si>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</si>
  <si>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</si>
  <si>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</si>
  <si>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</si>
  <si>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</si>
  <si>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</si>
  <si>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</si>
  <si>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</si>
  <si>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</si>
  <si>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</si>
  <si>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</si>
  <si>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</si>
  <si>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</si>
  <si>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</si>
  <si>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</si>
  <si>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</si>
  <si>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</si>
  <si>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</si>
  <si>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</si>
  <si>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</si>
  <si>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</si>
  <si>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</si>
  <si>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</si>
  <si>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</si>
  <si>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</si>
  <si>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</si>
  <si>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</si>
  <si>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</si>
  <si>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</si>
  <si>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</si>
  <si>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</si>
  <si>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</si>
  <si>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</si>
  <si>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</si>
  <si>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</si>
  <si>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</si>
  <si>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</si>
  <si>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</si>
  <si>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</si>
  <si>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</si>
  <si>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</si>
  <si>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</si>
  <si>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</si>
  <si>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</si>
  <si>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</si>
  <si>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</si>
  <si>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</si>
  <si>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</si>
  <si>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</si>
  <si>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</si>
  <si>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</si>
  <si>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</si>
  <si>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</si>
  <si>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</si>
  <si>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</si>
  <si>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</si>
  <si>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</si>
  <si>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</si>
  <si>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</si>
  <si>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</si>
  <si>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</si>
  <si>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</si>
  <si>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</si>
  <si>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</si>
  <si>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</si>
  <si>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</si>
  <si>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</si>
  <si>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</si>
  <si>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</si>
  <si>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</si>
  <si>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</si>
  <si>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</si>
  <si>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</si>
  <si>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</si>
  <si>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</si>
  <si>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</si>
  <si>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</si>
  <si>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</si>
  <si>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</si>
  <si>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</si>
  <si>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</si>
  <si>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</si>
  <si>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</si>
  <si>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</si>
  <si>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</si>
  <si>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</si>
  <si>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</si>
  <si>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</si>
  <si>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</si>
  <si>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</si>
  <si>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</si>
  <si>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</si>
  <si>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</si>
  <si>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</si>
  <si>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</si>
  <si>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</si>
  <si>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</si>
  <si>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</si>
  <si>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</si>
  <si>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</si>
  <si>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</si>
  <si>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</si>
  <si>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</si>
  <si>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</si>
  <si>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</si>
  <si>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</si>
  <si>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</si>
  <si>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</si>
  <si>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</si>
  <si>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</si>
  <si>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</si>
  <si>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</si>
  <si>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</si>
  <si>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</si>
  <si>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</si>
  <si>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</si>
  <si>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</si>
  <si>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</si>
  <si>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</si>
  <si>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</si>
  <si>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</si>
  <si>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</si>
  <si>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</si>
  <si>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</si>
  <si>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</si>
  <si>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</si>
  <si>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</si>
  <si>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</si>
  <si>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</si>
  <si>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</si>
  <si>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</si>
  <si>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</si>
  <si>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</si>
  <si>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</si>
  <si>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</si>
  <si>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</si>
  <si>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</si>
  <si>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</si>
  <si>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</si>
  <si>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</si>
  <si>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</si>
  <si>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</si>
  <si>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</si>
  <si>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</si>
  <si>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</si>
  <si>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</si>
  <si>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</si>
  <si>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</si>
  <si>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</si>
  <si>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</si>
  <si>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</si>
  <si>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</si>
  <si>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</si>
  <si>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</si>
  <si>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</si>
  <si>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</si>
  <si>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</si>
  <si>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</si>
  <si>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</si>
  <si>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</si>
  <si>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</si>
  <si>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</si>
  <si>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</si>
  <si>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</si>
  <si>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</si>
  <si>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</si>
  <si>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</si>
  <si>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</si>
  <si>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</si>
  <si>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</si>
  <si>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</si>
  <si>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</si>
  <si>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</si>
  <si>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</si>
  <si>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</si>
  <si>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</si>
  <si>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</si>
  <si>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</si>
  <si>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</si>
  <si>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</si>
  <si>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</si>
  <si>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</si>
  <si>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</si>
  <si>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</si>
  <si>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</si>
  <si>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</si>
  <si>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</si>
  <si>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</si>
  <si>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</si>
  <si>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</si>
  <si>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</si>
  <si>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</si>
  <si>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</si>
  <si>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</si>
  <si>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</si>
  <si>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</si>
  <si>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</si>
  <si>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</si>
  <si>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</si>
  <si>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</si>
  <si>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</si>
  <si>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</si>
  <si>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</si>
  <si>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</si>
  <si>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</si>
  <si>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</si>
  <si>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</si>
  <si>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</si>
  <si>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</si>
  <si>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</si>
  <si>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</si>
  <si>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</si>
  <si>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</si>
  <si>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</si>
  <si>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</si>
  <si>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</si>
  <si>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</si>
  <si>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</si>
  <si>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</si>
  <si>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</si>
  <si>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</si>
  <si>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</si>
  <si>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</si>
  <si>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</si>
  <si>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</si>
  <si>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</si>
  <si>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</si>
  <si>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</si>
  <si>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</si>
  <si>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</si>
  <si>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</si>
  <si>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</si>
  <si>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</si>
  <si>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</si>
  <si>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</si>
  <si>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</si>
  <si>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</si>
  <si>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</si>
  <si>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</si>
  <si>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</si>
  <si>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</si>
  <si>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</si>
  <si>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</si>
  <si>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</si>
  <si>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</si>
  <si>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</si>
  <si>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</si>
  <si>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</si>
  <si>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</si>
  <si>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</si>
  <si>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</si>
  <si>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</si>
  <si>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</si>
  <si>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</si>
  <si>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</si>
  <si>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</si>
  <si>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</si>
  <si>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</si>
  <si>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</si>
  <si>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</si>
  <si>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</si>
  <si>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</si>
  <si>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</si>
  <si>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</si>
  <si>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</si>
  <si>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</si>
  <si>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</si>
  <si>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</si>
  <si>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</si>
  <si>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</si>
  <si>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</si>
  <si>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</si>
  <si>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</si>
  <si>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</si>
  <si>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</si>
  <si>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</si>
  <si>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</si>
  <si>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</si>
  <si>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</si>
  <si>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</si>
  <si>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</si>
  <si>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</si>
  <si>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</si>
  <si>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</si>
  <si>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</si>
  <si>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</si>
  <si>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</si>
  <si>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</si>
  <si>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</si>
  <si>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</si>
  <si>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</si>
  <si>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</si>
  <si>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</si>
  <si>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</si>
  <si>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</si>
  <si>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</si>
  <si>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</si>
  <si>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</si>
  <si>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</si>
  <si>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</si>
  <si>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</si>
  <si>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</si>
  <si>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</si>
  <si>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</si>
  <si>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</si>
  <si>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</si>
  <si>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</si>
  <si>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</si>
  <si>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</si>
  <si>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</si>
  <si>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</si>
  <si>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</si>
  <si>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</si>
  <si>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</si>
  <si>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</si>
  <si>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</si>
  <si>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</si>
  <si>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</si>
  <si>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</si>
  <si>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</si>
  <si>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</si>
  <si>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</si>
  <si>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</si>
  <si>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</si>
  <si>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</si>
  <si>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</si>
  <si>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</si>
  <si>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</si>
  <si>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</si>
  <si>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</si>
  <si>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</si>
  <si>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</si>
  <si>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</si>
  <si>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</si>
  <si>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</si>
  <si>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</si>
  <si>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</si>
  <si>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</si>
  <si>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</si>
  <si>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</si>
  <si>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</si>
  <si>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</si>
  <si>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</si>
  <si>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</si>
  <si>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</si>
  <si>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</si>
  <si>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</si>
  <si>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</si>
  <si>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</si>
  <si>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</si>
  <si>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</si>
  <si>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</si>
  <si>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</si>
  <si>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</si>
  <si>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</si>
  <si>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</si>
  <si>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</si>
  <si>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</si>
  <si>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</si>
  <si>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</si>
  <si>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</si>
  <si>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</si>
  <si>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</si>
  <si>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</si>
  <si>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</si>
  <si>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</si>
  <si>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</si>
  <si>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</si>
  <si>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</si>
  <si>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</si>
  <si>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</si>
  <si>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</si>
  <si>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</si>
  <si>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</si>
  <si>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</si>
  <si>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</si>
  <si>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</si>
  <si>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</si>
  <si>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</si>
  <si>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</si>
  <si>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</si>
  <si>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</si>
  <si>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</si>
  <si>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</si>
  <si>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</si>
  <si>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</si>
  <si>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</si>
  <si>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</si>
  <si>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</si>
  <si>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</si>
  <si>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</si>
  <si>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</si>
  <si>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</si>
  <si>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</si>
  <si>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</si>
  <si>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</si>
  <si>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</si>
  <si>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</si>
  <si>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</si>
  <si>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</si>
  <si>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</si>
  <si>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</si>
  <si>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</si>
  <si>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</si>
  <si>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</si>
  <si>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</si>
  <si>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</si>
  <si>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</si>
  <si>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</si>
  <si>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</si>
  <si>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</si>
  <si>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</si>
  <si>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</si>
  <si>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</si>
  <si>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</si>
  <si>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</si>
  <si>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</si>
  <si>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</si>
  <si>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</si>
  <si>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</si>
  <si>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</si>
  <si>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</si>
  <si>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</si>
  <si>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</si>
  <si>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</si>
  <si>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</si>
  <si>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</si>
  <si>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</si>
  <si>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</si>
  <si>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</si>
  <si>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</si>
  <si>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</si>
  <si>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</si>
  <si>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</si>
  <si>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</si>
  <si>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</si>
  <si>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</si>
  <si>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</si>
  <si>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</si>
  <si>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</si>
  <si>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</si>
  <si>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</si>
  <si>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</si>
  <si>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</si>
  <si>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</si>
  <si>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</si>
  <si>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</si>
  <si>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</si>
  <si>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</si>
  <si>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</si>
  <si>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</si>
  <si>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</si>
  <si>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</si>
  <si>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</si>
  <si>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</si>
  <si>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</si>
  <si>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</si>
  <si>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</si>
  <si>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</si>
  <si>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</si>
  <si>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</si>
  <si>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</si>
  <si>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</si>
  <si>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</si>
  <si>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</si>
  <si>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</si>
  <si>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</si>
  <si>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</si>
  <si>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</si>
  <si>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</si>
  <si>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</si>
  <si>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</si>
  <si>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</si>
  <si>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</si>
  <si>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</si>
  <si>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</si>
  <si>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</si>
  <si>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</si>
  <si>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</si>
  <si>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</si>
  <si>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</si>
  <si>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</si>
  <si>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</si>
  <si>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</si>
  <si>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</si>
  <si>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</si>
  <si>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</si>
  <si>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</si>
  <si>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</si>
  <si>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</si>
  <si>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</si>
  <si>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</si>
  <si>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</si>
  <si>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</si>
  <si>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</si>
  <si>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</si>
  <si>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</si>
  <si>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</si>
  <si>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</si>
  <si>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</si>
  <si>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</si>
  <si>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</si>
  <si>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</si>
  <si>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</si>
  <si>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</si>
  <si>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</si>
  <si>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</si>
  <si>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</si>
  <si>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</si>
  <si>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</si>
  <si>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</si>
  <si>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</si>
  <si>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</si>
  <si>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</si>
  <si>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</si>
  <si>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</si>
  <si>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</si>
  <si>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</si>
  <si>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</si>
  <si>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</si>
  <si>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</si>
  <si>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</si>
  <si>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</si>
  <si>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</si>
  <si>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</si>
  <si>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</si>
  <si>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</si>
  <si>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</si>
  <si>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</si>
  <si>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</si>
  <si>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</si>
  <si>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</si>
  <si>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</si>
  <si>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</si>
  <si>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</si>
  <si>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</si>
  <si>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</si>
  <si>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</si>
  <si>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</si>
  <si>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</si>
  <si>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</si>
  <si>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</si>
  <si>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</si>
  <si>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</si>
  <si>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</si>
  <si>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</si>
  <si>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</si>
  <si>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</si>
  <si>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</si>
  <si>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</si>
  <si>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</si>
  <si>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</si>
  <si>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</si>
  <si>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</si>
  <si>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</si>
  <si>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</si>
  <si>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</si>
  <si>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</si>
  <si>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</si>
  <si>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</si>
  <si>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</si>
  <si>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</si>
  <si>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</si>
  <si>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</si>
  <si>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</si>
  <si>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</si>
  <si>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</si>
  <si>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</si>
  <si>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</si>
  <si>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</si>
  <si>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</si>
  <si>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</si>
  <si>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</si>
  <si>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</si>
  <si>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</si>
  <si>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</si>
  <si>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</si>
  <si>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</si>
  <si>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</si>
  <si>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</si>
  <si>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</si>
  <si>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</si>
  <si>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</si>
  <si>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</si>
  <si>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</si>
  <si>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</si>
  <si>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</si>
  <si>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</si>
  <si>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</si>
  <si>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</si>
  <si>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</si>
  <si>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</si>
  <si>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</si>
  <si>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</si>
  <si>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</si>
  <si>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</si>
  <si>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</si>
  <si>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</si>
  <si>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</si>
  <si>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</si>
  <si>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</si>
  <si>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</si>
  <si>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</si>
  <si>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</si>
  <si>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</si>
  <si>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</si>
  <si>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</si>
  <si>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</si>
  <si>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</si>
  <si>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</si>
  <si>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</si>
  <si>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</si>
  <si>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</si>
  <si>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</si>
  <si>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</si>
  <si>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</si>
  <si>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</si>
  <si>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</si>
  <si>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</si>
  <si>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</si>
  <si>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</si>
  <si>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</si>
  <si>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</si>
  <si>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</si>
  <si>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</si>
  <si>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</si>
  <si>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</si>
  <si>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</si>
  <si>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</si>
  <si>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</si>
  <si>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</si>
  <si>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</si>
  <si>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</si>
  <si>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</si>
  <si>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</si>
  <si>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</si>
  <si>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</si>
  <si>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</si>
  <si>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</si>
  <si>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</si>
  <si>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</si>
  <si>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</si>
  <si>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</si>
  <si>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</si>
  <si>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</si>
  <si>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</si>
  <si>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</si>
  <si>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</si>
  <si>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</si>
  <si>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</si>
  <si>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</si>
  <si>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</si>
  <si>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</si>
  <si>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</si>
  <si>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</si>
  <si>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</si>
  <si>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</si>
  <si>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</si>
  <si>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</si>
  <si>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</si>
  <si>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</si>
  <si>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</si>
  <si>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</si>
  <si>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</si>
  <si>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</si>
  <si>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</si>
  <si>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</si>
  <si>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</si>
  <si>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</si>
  <si>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</si>
  <si>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</si>
  <si>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</si>
  <si>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</si>
  <si>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</si>
  <si>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</si>
  <si>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</si>
  <si>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</si>
  <si>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</si>
  <si>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</si>
  <si>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</si>
  <si>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</si>
  <si>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</si>
  <si>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</si>
  <si>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</si>
  <si>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</si>
  <si>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</si>
  <si>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</si>
  <si>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</si>
  <si>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</si>
  <si>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</si>
  <si>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</si>
  <si>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</si>
  <si>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</si>
  <si>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</si>
  <si>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</si>
  <si>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</si>
  <si>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</si>
  <si>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</si>
  <si>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</si>
  <si>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</si>
  <si>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</si>
  <si>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</si>
  <si>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</si>
  <si>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</si>
  <si>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</si>
  <si>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</si>
  <si>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</si>
  <si>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</si>
  <si>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</si>
  <si>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</si>
  <si>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</si>
  <si>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</si>
  <si>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</si>
  <si>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</si>
  <si>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</si>
  <si>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</si>
  <si>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</si>
  <si>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</si>
  <si>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</si>
  <si>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</si>
  <si>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</si>
  <si>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</si>
  <si>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</si>
  <si>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</si>
  <si>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</si>
  <si>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</si>
  <si>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</si>
  <si>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</si>
  <si>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</si>
  <si>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</si>
  <si>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</si>
  <si>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</si>
  <si>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</si>
  <si>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</si>
  <si>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</si>
  <si>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</si>
  <si>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</si>
  <si>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</si>
  <si>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</si>
  <si>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</si>
  <si>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</si>
  <si>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</si>
  <si>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</si>
  <si>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</si>
  <si>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</si>
  <si>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</si>
  <si>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</si>
  <si>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</si>
  <si>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</si>
  <si>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</si>
  <si>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</si>
  <si>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</si>
  <si>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</si>
  <si>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</si>
  <si>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</si>
  <si>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</si>
  <si>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</si>
  <si>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</si>
  <si>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</si>
  <si>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</si>
  <si>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</si>
  <si>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</si>
  <si>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</si>
  <si>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</si>
  <si>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</si>
  <si>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</si>
  <si>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</si>
  <si>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</si>
  <si>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</si>
  <si>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</si>
  <si>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</si>
  <si>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</si>
  <si>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</si>
  <si>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</si>
  <si>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</si>
  <si>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</si>
  <si>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</si>
  <si>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</si>
  <si>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</si>
  <si>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</si>
  <si>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</si>
  <si>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</si>
  <si>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</si>
  <si>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</si>
  <si>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</si>
  <si>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</si>
  <si>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</si>
  <si>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</si>
  <si>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</si>
  <si>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</si>
  <si>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</si>
  <si>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</si>
  <si>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</si>
  <si>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</si>
  <si>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</si>
  <si>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</si>
  <si>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</si>
  <si>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</si>
  <si>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</si>
  <si>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</si>
  <si>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</si>
  <si>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</si>
  <si>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</si>
  <si>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</si>
  <si>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</si>
  <si>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</si>
  <si>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</si>
  <si>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</si>
  <si>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</si>
  <si>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</si>
  <si>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</si>
  <si>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</si>
  <si>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</si>
  <si>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</si>
  <si>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</si>
  <si>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</si>
  <si>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</si>
  <si>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</si>
  <si>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</si>
  <si>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</si>
  <si>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</si>
  <si>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</si>
  <si>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</si>
  <si>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</si>
  <si>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</si>
  <si>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</si>
  <si>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</si>
  <si>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</si>
  <si>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</si>
  <si>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</si>
  <si>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</si>
  <si>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</si>
  <si>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</si>
  <si>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</si>
  <si>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</si>
  <si>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</si>
  <si>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</si>
  <si>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</si>
  <si>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</si>
  <si>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</si>
  <si>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</si>
  <si>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</si>
  <si>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</si>
  <si>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</si>
  <si>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</si>
  <si>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</si>
  <si>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</si>
  <si>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</si>
  <si>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</si>
  <si>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</si>
  <si>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</si>
  <si>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</si>
  <si>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</si>
  <si>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</si>
  <si>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</si>
  <si>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</si>
  <si>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</si>
  <si>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</si>
  <si>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</si>
  <si>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</si>
  <si>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</si>
  <si>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</si>
  <si>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</si>
  <si>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</si>
  <si>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</si>
  <si>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</si>
  <si>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</si>
  <si>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</si>
  <si>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</si>
  <si>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</si>
  <si>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</si>
  <si>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</si>
  <si>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</si>
  <si>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</si>
  <si>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</si>
  <si>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</si>
  <si>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</si>
  <si>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</si>
  <si>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</si>
  <si>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</si>
  <si>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</si>
  <si>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</si>
  <si>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</si>
  <si>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</si>
  <si>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</si>
  <si>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</si>
  <si>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</si>
  <si>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</si>
  <si>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</si>
  <si>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</si>
  <si>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</si>
  <si>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</si>
  <si>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</si>
  <si>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</si>
  <si>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</si>
  <si>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</si>
  <si>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</si>
  <si>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</si>
  <si>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</si>
  <si>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</si>
  <si>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</si>
  <si>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</si>
  <si>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</si>
  <si>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</si>
  <si>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</si>
  <si>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</si>
  <si>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</si>
  <si>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</si>
  <si>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</si>
  <si>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</si>
  <si>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</si>
  <si>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</si>
  <si>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</si>
  <si>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</si>
  <si>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</si>
  <si>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</si>
  <si>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</si>
  <si>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</si>
  <si>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</si>
  <si>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</si>
  <si>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</si>
  <si>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</si>
  <si>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</si>
  <si>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</si>
  <si>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</si>
  <si>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</si>
  <si>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</si>
  <si>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</si>
  <si>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</si>
  <si>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</si>
  <si>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</si>
  <si>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</si>
  <si>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</si>
  <si>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</si>
  <si>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</si>
  <si>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</si>
  <si>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</si>
  <si>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</si>
  <si>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</si>
  <si>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</si>
  <si>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</si>
  <si>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</si>
  <si>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</si>
  <si>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</si>
  <si>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</si>
  <si>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</si>
  <si>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</si>
  <si>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</si>
  <si>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</si>
  <si>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</si>
  <si>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</si>
  <si>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</si>
  <si>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</si>
  <si>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</si>
  <si>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</si>
  <si>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</si>
  <si>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</si>
  <si>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</si>
  <si>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</si>
  <si>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</si>
  <si>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</si>
  <si>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</si>
  <si>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</si>
  <si>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</si>
  <si>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</si>
  <si>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</si>
  <si>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</si>
  <si>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</si>
  <si>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</si>
  <si>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</si>
  <si>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</si>
  <si>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</si>
  <si>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</si>
  <si>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</si>
  <si>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</si>
  <si>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</si>
  <si>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</si>
  <si>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</si>
  <si>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</si>
  <si>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</si>
  <si>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</si>
  <si>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</si>
  <si>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</si>
  <si>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</si>
  <si>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</si>
  <si>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</si>
  <si>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</si>
  <si>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</si>
  <si>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</si>
  <si>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</si>
  <si>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</si>
  <si>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</si>
  <si>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</si>
  <si>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</si>
  <si>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</si>
  <si>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</si>
  <si>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</si>
  <si>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</si>
  <si>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</si>
  <si>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</si>
  <si>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</si>
  <si>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</si>
  <si>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</si>
  <si>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</si>
  <si>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</si>
  <si>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</si>
  <si>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</si>
  <si>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</si>
  <si>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</si>
  <si>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</si>
  <si>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</si>
  <si>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</si>
  <si>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</si>
  <si>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</si>
  <si>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</si>
  <si>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</si>
  <si>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</si>
  <si>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</si>
  <si>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</si>
  <si>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</si>
  <si>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</si>
  <si>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</si>
  <si>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</si>
  <si>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</si>
  <si>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</si>
  <si>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</si>
  <si>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</si>
  <si>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</si>
  <si>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</si>
  <si>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</si>
  <si>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</si>
  <si>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</si>
  <si>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</si>
  <si>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</si>
  <si>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</si>
  <si>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</si>
  <si>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</si>
  <si>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</si>
  <si>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</si>
  <si>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</si>
  <si>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</si>
  <si>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</si>
  <si>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</si>
  <si>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</si>
  <si>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</si>
  <si>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</si>
  <si>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</si>
  <si>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</si>
  <si>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</si>
  <si>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</si>
  <si>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</si>
  <si>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</si>
  <si>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</si>
  <si>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</si>
  <si>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</si>
  <si>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</si>
  <si>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</si>
  <si>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</si>
  <si>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</si>
  <si>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</si>
  <si>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</si>
  <si>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</si>
  <si>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</si>
  <si>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</si>
  <si>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</si>
  <si>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</si>
  <si>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</si>
  <si>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</si>
  <si>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</si>
  <si>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</si>
  <si>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</si>
  <si>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</si>
  <si>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</si>
  <si>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</si>
  <si>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</si>
  <si>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</si>
  <si>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</si>
  <si>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</si>
  <si>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</si>
  <si>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</si>
  <si>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</si>
  <si>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</si>
  <si>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</si>
  <si>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</si>
  <si>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</si>
  <si>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</si>
  <si>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</si>
  <si>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</si>
  <si>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</si>
  <si>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</si>
  <si>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</si>
  <si>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</si>
  <si>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</si>
  <si>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</si>
  <si>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</si>
  <si>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</si>
  <si>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</si>
  <si>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</si>
  <si>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</si>
  <si>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</si>
  <si>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</si>
  <si>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</si>
  <si>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</si>
  <si>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</si>
  <si>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</si>
  <si>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</si>
  <si>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</si>
  <si>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</si>
  <si>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</si>
  <si>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</si>
  <si>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</si>
  <si>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</si>
  <si>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</si>
  <si>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</si>
  <si>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</si>
  <si>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</si>
  <si>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</si>
  <si>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</si>
  <si>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</si>
  <si>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</si>
  <si>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</si>
  <si>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</si>
  <si>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</si>
  <si>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</si>
  <si>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</si>
  <si>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</si>
  <si>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</si>
  <si>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</si>
  <si>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</si>
  <si>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</si>
  <si>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</si>
  <si>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</si>
  <si>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</si>
  <si>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</si>
  <si>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</si>
  <si>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</si>
  <si>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</si>
  <si>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</si>
  <si>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</si>
  <si>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</si>
  <si>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</si>
  <si>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</si>
  <si>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</si>
  <si>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</si>
  <si>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</si>
  <si>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</si>
  <si>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</si>
  <si>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</si>
  <si>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</si>
  <si>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</si>
  <si>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</si>
  <si>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</si>
  <si>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</si>
  <si>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</si>
  <si>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</si>
  <si>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</si>
  <si>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</si>
  <si>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</si>
  <si>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</si>
  <si>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</si>
  <si>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</si>
  <si>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</si>
  <si>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</si>
  <si>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</si>
  <si>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</si>
  <si>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</si>
  <si>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</si>
  <si>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</si>
  <si>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</si>
  <si>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</si>
  <si>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</si>
  <si>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</si>
  <si>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</si>
  <si>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</si>
  <si>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</si>
  <si>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</si>
  <si>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</si>
  <si>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</si>
  <si>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</si>
  <si>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</si>
  <si>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</si>
  <si>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</si>
  <si>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</si>
  <si>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</si>
  <si>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</si>
  <si>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</si>
  <si>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</si>
  <si>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</si>
  <si>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</si>
  <si>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</si>
  <si>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</si>
  <si>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</si>
  <si>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</si>
  <si>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</si>
  <si>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</si>
  <si>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</si>
  <si>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</si>
  <si>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</si>
  <si>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</si>
  <si>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</si>
  <si>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</si>
  <si>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</si>
  <si>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</si>
  <si>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</si>
  <si>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</si>
  <si>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</si>
  <si>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</si>
  <si>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</si>
  <si>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</si>
  <si>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</si>
  <si>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</si>
  <si>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</si>
  <si>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</si>
  <si>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</si>
  <si>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</si>
  <si>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</si>
  <si>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</si>
  <si>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</si>
  <si>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</si>
  <si>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</si>
  <si>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</si>
  <si>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</si>
  <si>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</si>
  <si>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</si>
  <si>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</si>
  <si>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</si>
  <si>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</si>
  <si>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</si>
  <si>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</si>
  <si>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</si>
  <si>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</si>
  <si>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</si>
  <si>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</si>
  <si>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</si>
  <si>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</si>
  <si>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</si>
  <si>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</si>
  <si>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</si>
  <si>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</si>
  <si>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</si>
  <si>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</si>
  <si>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</si>
  <si>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</si>
  <si>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</si>
  <si>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</si>
  <si>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</si>
  <si>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</si>
  <si>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</si>
  <si>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</si>
  <si>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</si>
  <si>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</si>
  <si>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</si>
  <si>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</si>
  <si>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</si>
  <si>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</si>
  <si>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</si>
  <si>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</si>
  <si>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</si>
  <si>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</si>
  <si>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</si>
  <si>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</si>
  <si>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</si>
  <si>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</si>
  <si>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</si>
  <si>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</si>
  <si>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</si>
  <si>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</si>
  <si>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</si>
  <si>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</si>
  <si>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</si>
  <si>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</si>
  <si>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</si>
  <si>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</si>
  <si>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</si>
  <si>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</si>
  <si>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</si>
  <si>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</si>
  <si>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</si>
  <si>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</si>
  <si>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</si>
  <si>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</si>
  <si>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</si>
  <si>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</si>
  <si>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</si>
  <si>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</si>
  <si>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</si>
  <si>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</si>
  <si>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</si>
  <si>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</si>
  <si>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</si>
  <si>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</si>
  <si>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</si>
  <si>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</si>
  <si>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</si>
  <si>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</si>
  <si>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</si>
  <si>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</si>
  <si>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</si>
  <si>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</si>
  <si>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</si>
  <si>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</si>
  <si>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</si>
  <si>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</si>
  <si>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</si>
  <si>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</si>
  <si>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</si>
  <si>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</si>
  <si>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</si>
  <si>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</si>
  <si>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</si>
  <si>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</si>
  <si>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</si>
  <si>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</si>
  <si>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</si>
  <si>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</si>
  <si>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</si>
  <si>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</si>
  <si>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</si>
  <si>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</si>
  <si>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</si>
  <si>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</si>
  <si>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</si>
  <si>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</si>
  <si>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</si>
  <si>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</si>
  <si>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</si>
  <si>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</si>
  <si>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</si>
  <si>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</si>
  <si>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</si>
  <si>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</si>
  <si>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</si>
  <si>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</si>
  <si>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</si>
  <si>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</si>
  <si>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</si>
  <si>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</si>
  <si>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</si>
  <si>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</si>
  <si>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</si>
  <si>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</si>
  <si>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</si>
  <si>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</si>
  <si>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</si>
  <si>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</si>
  <si>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</si>
  <si>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</si>
  <si>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</si>
  <si>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</si>
  <si>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</si>
  <si>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</si>
  <si>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</si>
  <si>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</si>
  <si>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</si>
  <si>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</si>
  <si>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</si>
  <si>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</si>
  <si>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</si>
  <si>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</si>
  <si>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</si>
  <si>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</si>
  <si>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</si>
  <si>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</si>
  <si>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</si>
  <si>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</si>
  <si>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</si>
  <si>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</si>
  <si>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</si>
  <si>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</si>
  <si>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</si>
  <si>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</si>
  <si>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</si>
  <si>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</si>
  <si>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</si>
  <si>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</si>
  <si>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</si>
  <si>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</si>
  <si>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</si>
  <si>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</si>
  <si>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</si>
  <si>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</si>
  <si>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</si>
  <si>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</si>
  <si>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</si>
  <si>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</si>
  <si>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</si>
  <si>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</si>
  <si>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</si>
  <si>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</si>
  <si>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</si>
  <si>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</si>
  <si>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</si>
  <si>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</si>
  <si>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</si>
  <si>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</si>
  <si>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</si>
  <si>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</si>
  <si>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</si>
  <si>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</si>
  <si>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</si>
  <si>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</si>
  <si>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</si>
  <si>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</si>
  <si>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</si>
  <si>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</si>
  <si>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</si>
  <si>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</si>
  <si>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</si>
  <si>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</si>
  <si>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</si>
  <si>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</si>
  <si>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</si>
  <si>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</si>
  <si>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</si>
  <si>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</si>
  <si>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</si>
  <si>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</si>
  <si>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</si>
  <si>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</si>
  <si>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</si>
  <si>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</si>
  <si>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</si>
  <si>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</si>
  <si>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</si>
  <si>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</si>
  <si>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</si>
  <si>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</si>
  <si>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</si>
  <si>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</si>
  <si>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</si>
  <si>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</si>
  <si>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</si>
  <si>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</si>
  <si>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</si>
  <si>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</si>
  <si>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</si>
  <si>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</si>
  <si>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</si>
  <si>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</si>
  <si>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</si>
  <si>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</si>
  <si>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</si>
  <si>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</si>
  <si>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</si>
  <si>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</si>
  <si>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</si>
  <si>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</si>
  <si>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</si>
  <si>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</si>
  <si>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</si>
  <si>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</si>
  <si>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</si>
  <si>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</si>
  <si>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</si>
  <si>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</si>
  <si>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</si>
  <si>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</si>
  <si>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</si>
  <si>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</si>
  <si>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</si>
  <si>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</si>
  <si>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</si>
  <si>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</si>
  <si>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</si>
  <si>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</si>
  <si>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</si>
  <si>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</si>
  <si>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</si>
  <si>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</si>
  <si>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</si>
  <si>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</si>
  <si>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</si>
  <si>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</si>
  <si>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</si>
  <si>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</si>
  <si>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</si>
  <si>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</si>
  <si>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</si>
  <si>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</si>
  <si>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</si>
  <si>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</si>
  <si>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</si>
  <si>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</si>
  <si>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</si>
  <si>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</si>
  <si>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</si>
  <si>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</si>
  <si>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</si>
  <si>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</si>
  <si>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</si>
  <si>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</si>
  <si>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</si>
  <si>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</si>
  <si>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</si>
  <si>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</si>
  <si>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</si>
  <si>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</si>
  <si>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</si>
  <si>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</si>
  <si>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</si>
  <si>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</si>
  <si>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</si>
  <si>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</si>
  <si>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</si>
  <si>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</si>
  <si>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</si>
  <si>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</si>
  <si>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</si>
  <si>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</si>
  <si>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</si>
  <si>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</si>
  <si>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</si>
  <si>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</si>
  <si>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</si>
  <si>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</si>
  <si>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</si>
  <si>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</si>
  <si>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</si>
  <si>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</si>
  <si>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</si>
  <si>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</si>
  <si>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</si>
  <si>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</si>
  <si>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</si>
  <si>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</si>
  <si>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</si>
  <si>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</si>
  <si>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</si>
  <si>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</si>
  <si>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</si>
  <si>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</si>
  <si>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</si>
  <si>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</si>
  <si>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</si>
  <si>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</si>
  <si>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</si>
  <si>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</si>
  <si>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</si>
  <si>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</si>
  <si>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</si>
  <si>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</si>
  <si>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</si>
  <si>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</si>
  <si>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</si>
  <si>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</si>
  <si>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</si>
  <si>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</si>
  <si>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</si>
  <si>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</si>
  <si>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</si>
  <si>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</si>
  <si>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</si>
  <si>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</si>
  <si>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</si>
  <si>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</si>
  <si>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</si>
  <si>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</si>
  <si>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</si>
  <si>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</si>
  <si>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</si>
  <si>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</si>
  <si>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</si>
  <si>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</si>
  <si>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</si>
  <si>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</si>
  <si>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</si>
  <si>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</si>
  <si>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</si>
  <si>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</si>
  <si>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</si>
  <si>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</si>
  <si>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</si>
  <si>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</si>
  <si>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</si>
  <si>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</si>
  <si>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</si>
  <si>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</si>
  <si>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</si>
  <si>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</si>
  <si>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</si>
  <si>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</si>
  <si>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</si>
  <si>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</si>
  <si>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</si>
  <si>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</si>
  <si>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</si>
  <si>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</si>
  <si>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</si>
  <si>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</si>
  <si>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</si>
  <si>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</si>
  <si>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</si>
  <si>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</si>
  <si>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</si>
  <si>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</si>
  <si>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</si>
  <si>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</si>
  <si>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</si>
  <si>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</si>
  <si>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</si>
  <si>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</si>
  <si>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</si>
  <si>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</si>
  <si>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</si>
  <si>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</si>
  <si>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</si>
  <si>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</si>
  <si>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</si>
  <si>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</si>
  <si>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</si>
  <si>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</si>
  <si>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</si>
  <si>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</si>
  <si>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</si>
  <si>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</si>
  <si>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</si>
  <si>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</si>
  <si>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</si>
  <si>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</si>
  <si>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</si>
  <si>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</si>
  <si>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</si>
  <si>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</si>
  <si>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</si>
  <si>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</si>
  <si>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</si>
  <si>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</si>
  <si>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</si>
  <si>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</si>
  <si>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</si>
  <si>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</si>
  <si>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</si>
  <si>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</si>
  <si>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</si>
  <si>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</si>
  <si>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</si>
  <si>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</si>
  <si>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</si>
  <si>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</si>
  <si>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</si>
  <si>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</si>
  <si>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</si>
  <si>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</si>
  <si>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</si>
  <si>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</si>
  <si>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</si>
  <si>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</si>
  <si>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</si>
  <si>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</si>
  <si>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</si>
  <si>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</si>
  <si>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</si>
  <si>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</si>
  <si>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</si>
  <si>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</si>
  <si>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</si>
  <si>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</si>
  <si>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</si>
  <si>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</si>
  <si>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</si>
  <si>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</si>
  <si>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</si>
  <si>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</si>
  <si>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</si>
  <si>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</si>
  <si>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</si>
  <si>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</si>
  <si>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</si>
  <si>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</si>
  <si>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</si>
  <si>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</si>
  <si>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</si>
  <si>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</si>
  <si>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</si>
  <si>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</si>
  <si>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</si>
  <si>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</si>
  <si>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</si>
  <si>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</si>
  <si>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</si>
  <si>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</si>
  <si>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</si>
  <si>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</si>
  <si>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</si>
  <si>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</si>
  <si>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</si>
  <si>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</si>
  <si>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</si>
  <si>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</si>
  <si>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</si>
  <si>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</si>
  <si>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</si>
  <si>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</si>
  <si>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</si>
  <si>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</si>
  <si>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</si>
  <si>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</si>
  <si>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</si>
  <si>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</si>
  <si>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</si>
  <si>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</si>
  <si>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</si>
  <si>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</si>
  <si>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</si>
  <si>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</si>
  <si>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</si>
  <si>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</si>
  <si>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</si>
  <si>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</si>
  <si>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</si>
  <si>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</si>
  <si>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</si>
  <si>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</si>
  <si>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</si>
  <si>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</si>
  <si>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</si>
  <si>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</si>
  <si>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</si>
  <si>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</si>
  <si>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</si>
  <si>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</si>
  <si>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</si>
  <si>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</si>
  <si>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</si>
  <si>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</si>
  <si>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</si>
  <si>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</si>
  <si>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</si>
  <si>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</si>
  <si>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</si>
  <si>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</si>
  <si>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</si>
  <si>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</si>
  <si>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</si>
  <si>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</si>
  <si>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</si>
  <si>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</si>
  <si>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</si>
  <si>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</si>
  <si>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</si>
  <si>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</si>
  <si>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</si>
  <si>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</si>
  <si>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</si>
  <si>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</si>
  <si>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</si>
  <si>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</si>
  <si>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</si>
  <si>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</si>
  <si>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</si>
  <si>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</si>
  <si>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</si>
  <si>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</si>
  <si>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</si>
  <si>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</si>
  <si>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</si>
  <si>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</si>
  <si>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</si>
  <si>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</si>
  <si>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</si>
  <si>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</si>
  <si>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</si>
  <si>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</si>
  <si>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</si>
  <si>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</si>
  <si>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</si>
  <si>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</si>
  <si>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</si>
  <si>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</si>
  <si>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</si>
  <si>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</si>
  <si>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</si>
  <si>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</si>
  <si>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</si>
  <si>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</si>
  <si>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</si>
  <si>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</si>
  <si>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</si>
  <si>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</si>
  <si>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</si>
  <si>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</si>
  <si>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</si>
  <si>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</si>
  <si>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</si>
  <si>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</si>
  <si>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</si>
  <si>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</si>
  <si>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</si>
  <si>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</si>
  <si>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</si>
  <si>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</si>
  <si>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</si>
  <si>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</si>
  <si>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</si>
  <si>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</si>
  <si>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</si>
  <si>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</si>
  <si>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</si>
  <si>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</si>
  <si>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</si>
  <si>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</si>
  <si>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</si>
  <si>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</si>
  <si>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</si>
  <si>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</si>
  <si>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</si>
  <si>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</si>
  <si>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</si>
  <si>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</si>
  <si>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</si>
  <si>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</si>
  <si>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</si>
  <si>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</si>
  <si>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</si>
  <si>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</si>
  <si>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</si>
  <si>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</si>
  <si>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</si>
  <si>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</si>
  <si>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</si>
  <si>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</si>
  <si>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</si>
  <si>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</si>
  <si>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</si>
  <si>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</si>
  <si>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</si>
  <si>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</si>
  <si>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</si>
  <si>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</si>
  <si>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</si>
  <si>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</si>
  <si>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</si>
  <si>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</si>
  <si>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</si>
  <si>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</si>
  <si>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</si>
  <si>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</si>
  <si>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</si>
  <si>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</si>
  <si>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</si>
  <si>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</si>
  <si>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</si>
  <si>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</si>
  <si>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</si>
  <si>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</si>
  <si>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</si>
  <si>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</si>
  <si>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</si>
  <si>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</si>
  <si>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</si>
  <si>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</si>
  <si>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</si>
  <si>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</si>
  <si>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</si>
  <si>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</si>
  <si>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</si>
  <si>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</si>
  <si>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</si>
  <si>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</si>
  <si>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</si>
  <si>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</si>
  <si>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</si>
  <si>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</si>
  <si>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</si>
  <si>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</si>
  <si>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</si>
  <si>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</si>
  <si>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</si>
  <si>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</si>
  <si>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</si>
  <si>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</si>
  <si>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</si>
  <si>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</si>
  <si>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</si>
  <si>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</si>
  <si>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</si>
  <si>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</si>
  <si>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</si>
  <si>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</si>
  <si>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</si>
  <si>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</si>
  <si>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</si>
  <si>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</si>
  <si>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</si>
  <si>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</si>
  <si>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</si>
  <si>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</si>
  <si>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</si>
  <si>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</si>
  <si>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</si>
  <si>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</si>
  <si>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</si>
  <si>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</si>
  <si>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</si>
  <si>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</si>
  <si>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</si>
  <si>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</si>
  <si>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</si>
  <si>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</si>
  <si>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</si>
  <si>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</si>
  <si>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</si>
  <si>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</si>
  <si>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</si>
  <si>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</si>
  <si>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</si>
  <si>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</si>
  <si>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</si>
  <si>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</si>
  <si>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</si>
  <si>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</si>
  <si>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</si>
  <si>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</si>
  <si>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</si>
  <si>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</si>
  <si>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</si>
  <si>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</si>
  <si>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</si>
  <si>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</si>
  <si>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</si>
  <si>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</si>
  <si>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</si>
  <si>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</si>
  <si>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</si>
  <si>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</si>
  <si>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</si>
  <si>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</si>
  <si>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</si>
  <si>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</si>
  <si>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</si>
  <si>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</si>
  <si>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</si>
  <si>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</si>
  <si>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</si>
  <si>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</si>
  <si>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</si>
  <si>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</si>
  <si>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</si>
  <si>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</si>
  <si>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</si>
  <si>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</si>
  <si>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</si>
  <si>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</si>
  <si>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</si>
  <si>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</si>
  <si>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</si>
  <si>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</si>
  <si>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</si>
  <si>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</si>
  <si>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</si>
  <si>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</si>
  <si>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</si>
  <si>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</si>
  <si>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</si>
  <si>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</si>
  <si>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</si>
  <si>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</si>
  <si>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</si>
  <si>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</si>
  <si>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</si>
  <si>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</si>
  <si>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</si>
  <si>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</si>
  <si>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</si>
  <si>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</si>
  <si>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</si>
  <si>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</si>
  <si>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</si>
  <si>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</si>
  <si>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</si>
  <si>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</si>
  <si>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</si>
  <si>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</si>
  <si>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</si>
  <si>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</si>
  <si>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</si>
  <si>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</si>
  <si>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</si>
  <si>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</si>
  <si>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</si>
  <si>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</si>
  <si>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</si>
  <si>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</si>
  <si>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</si>
  <si>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</si>
  <si>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</si>
  <si>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</si>
  <si>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</si>
  <si>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</si>
  <si>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</si>
  <si>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</si>
  <si>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</si>
  <si>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</si>
  <si>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</si>
  <si>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</si>
  <si>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</si>
  <si>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</si>
  <si>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</si>
  <si>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</si>
  <si>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</si>
  <si>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</si>
  <si>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</si>
  <si>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</si>
  <si>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</si>
  <si>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</si>
  <si>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</si>
  <si>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</si>
  <si>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</si>
  <si>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</si>
  <si>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</si>
  <si>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</si>
  <si>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</si>
  <si>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</si>
  <si>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</si>
  <si>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</si>
  <si>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</si>
  <si>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</si>
  <si>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</si>
  <si>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</si>
  <si>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</si>
  <si>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</si>
  <si>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</si>
  <si>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</si>
  <si>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</si>
  <si>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</si>
  <si>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</si>
  <si>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</si>
  <si>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</si>
  <si>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</si>
  <si>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</si>
  <si>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</si>
  <si>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</si>
  <si>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</si>
  <si>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</si>
  <si>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</si>
  <si>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</si>
  <si>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</si>
  <si>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</si>
  <si>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</si>
  <si>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</si>
  <si>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</si>
  <si>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</si>
  <si>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</si>
  <si>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</si>
  <si>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</si>
  <si>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</si>
  <si>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</si>
  <si>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</si>
  <si>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</si>
  <si>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</si>
  <si>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</si>
  <si>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</si>
  <si>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</si>
  <si>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</si>
  <si>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</si>
  <si>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</si>
  <si>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</si>
  <si>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</si>
  <si>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</si>
  <si>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</si>
  <si>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</si>
  <si>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</si>
  <si>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</si>
  <si>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</si>
  <si>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</si>
  <si>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</si>
  <si>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</si>
  <si>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</si>
  <si>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</si>
  <si>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</si>
  <si>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</si>
  <si>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</si>
  <si>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</si>
  <si>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</si>
  <si>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</si>
  <si>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</si>
  <si>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</si>
  <si>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</si>
  <si>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</si>
  <si>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</si>
  <si>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</si>
  <si>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</si>
  <si>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</si>
  <si>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</si>
  <si>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</si>
  <si>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</si>
  <si>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</si>
  <si>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</si>
  <si>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</si>
  <si>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</si>
  <si>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</si>
  <si>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</si>
  <si>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</si>
  <si>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</si>
  <si>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</si>
  <si>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</si>
  <si>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</si>
  <si>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</si>
  <si>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</si>
  <si>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</si>
  <si>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</si>
  <si>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</si>
  <si>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</si>
  <si>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</si>
  <si>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</si>
  <si>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</si>
  <si>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</si>
  <si>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</si>
  <si>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</si>
  <si>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</si>
  <si>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</si>
  <si>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</si>
  <si>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</si>
  <si>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</si>
  <si>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</si>
  <si>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</si>
  <si>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</si>
  <si>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</si>
  <si>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</si>
  <si>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</si>
  <si>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</si>
  <si>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</si>
  <si>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</si>
  <si>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</si>
  <si>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</si>
  <si>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</si>
  <si>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</si>
  <si>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</si>
  <si>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</si>
  <si>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</si>
  <si>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</si>
  <si>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</si>
  <si>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</si>
  <si>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</si>
  <si>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</si>
  <si>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</si>
  <si>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</si>
  <si>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</si>
  <si>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</si>
  <si>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</si>
  <si>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</si>
  <si>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</si>
  <si>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</si>
  <si>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</si>
  <si>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</si>
  <si>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</si>
  <si>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</si>
  <si>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</si>
  <si>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</si>
  <si>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</si>
  <si>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</si>
  <si>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</si>
  <si>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</si>
  <si>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</si>
  <si>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</si>
  <si>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</si>
  <si>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</si>
  <si>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</si>
  <si>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</si>
  <si>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</si>
  <si>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</si>
  <si>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</si>
  <si>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</si>
  <si>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</si>
  <si>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</si>
  <si>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</si>
  <si>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</si>
  <si>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</si>
  <si>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</si>
  <si>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</si>
  <si>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</si>
  <si>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</si>
  <si>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</si>
  <si>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</si>
  <si>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</si>
  <si>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</si>
  <si>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</si>
  <si>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</si>
  <si>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</si>
  <si>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</si>
  <si>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</si>
  <si>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</si>
  <si>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</si>
  <si>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</si>
  <si>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</si>
  <si>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</si>
  <si>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</si>
  <si>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</si>
  <si>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</si>
  <si>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</si>
  <si>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</si>
  <si>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</si>
  <si>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</si>
  <si>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</si>
  <si>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</si>
  <si>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</si>
  <si>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</si>
  <si>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</si>
  <si>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</si>
  <si>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</si>
  <si>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</si>
  <si>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</si>
  <si>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</si>
  <si>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</si>
  <si>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</si>
  <si>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</si>
  <si>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</si>
  <si>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</si>
  <si>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</si>
  <si>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</si>
  <si>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</si>
  <si>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</si>
  <si>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</si>
  <si>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</si>
  <si>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</si>
  <si>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</si>
  <si>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</si>
  <si>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</si>
  <si>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</si>
  <si>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</si>
  <si>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</si>
  <si>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</si>
  <si>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</si>
  <si>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</si>
  <si>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</si>
  <si>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</si>
  <si>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</si>
  <si>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</si>
  <si>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</si>
  <si>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</si>
  <si>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</si>
  <si>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</si>
  <si>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</si>
  <si>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</si>
  <si>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</si>
  <si>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</si>
  <si>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</si>
  <si>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</si>
  <si>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</si>
  <si>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</si>
  <si>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</si>
  <si>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</si>
  <si>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</si>
  <si>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</si>
  <si>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</si>
  <si>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</si>
  <si>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</si>
  <si>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</si>
  <si>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</si>
  <si>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</si>
  <si>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</si>
  <si>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</si>
  <si>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</si>
  <si>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</si>
  <si>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</si>
  <si>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</si>
  <si>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</si>
  <si>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</si>
  <si>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</si>
  <si>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</si>
  <si>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</si>
  <si>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</si>
  <si>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</si>
  <si>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</si>
  <si>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</si>
  <si>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</si>
  <si>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</si>
  <si>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</si>
  <si>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</si>
  <si>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</si>
  <si>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</si>
  <si>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</si>
  <si>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</si>
  <si>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</si>
  <si>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</si>
  <si>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</si>
  <si>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</si>
  <si>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</si>
  <si>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</si>
  <si>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</si>
  <si>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</si>
  <si>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</si>
  <si>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</si>
  <si>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</si>
  <si>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</si>
  <si>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</si>
  <si>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</si>
  <si>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</si>
  <si>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</si>
  <si>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</si>
  <si>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</si>
  <si>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</si>
  <si>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</si>
  <si>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</si>
  <si>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</si>
  <si>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</si>
  <si>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</si>
  <si>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</si>
  <si>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</si>
  <si>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</si>
  <si>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</si>
  <si>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</si>
  <si>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</si>
  <si>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</si>
  <si>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</si>
  <si>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</si>
  <si>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</si>
  <si>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</si>
  <si>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</si>
  <si>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</si>
  <si>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</si>
  <si>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</si>
  <si>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</si>
  <si>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</si>
  <si>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</si>
  <si>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</si>
  <si>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</si>
  <si>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</si>
  <si>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</si>
  <si>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</si>
  <si>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</si>
  <si>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</si>
  <si>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</si>
  <si>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</si>
  <si>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</si>
  <si>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</si>
  <si>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</si>
  <si>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</si>
  <si>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</si>
  <si>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</si>
  <si>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</si>
  <si>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</si>
  <si>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</si>
  <si>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</si>
  <si>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</si>
  <si>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</si>
  <si>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</si>
  <si>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</si>
  <si>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</si>
  <si>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</si>
  <si>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</si>
  <si>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</si>
  <si>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</si>
  <si>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</si>
  <si>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</si>
  <si>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</si>
  <si>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</si>
  <si>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</si>
  <si>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</si>
  <si>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</si>
  <si>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</si>
  <si>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</si>
  <si>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</si>
  <si>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</si>
  <si>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</si>
  <si>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</si>
  <si>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</si>
  <si>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</si>
  <si>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</si>
  <si>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</si>
  <si>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</si>
  <si>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</si>
  <si>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</si>
  <si>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</si>
  <si>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</si>
  <si>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</si>
  <si>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</si>
  <si>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</si>
  <si>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</si>
  <si>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</si>
  <si>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</si>
  <si>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</si>
  <si>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</si>
  <si>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</si>
  <si>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</si>
  <si>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</si>
  <si>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</si>
  <si>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</si>
  <si>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</si>
  <si>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</si>
  <si>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</si>
  <si>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</si>
  <si>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</si>
  <si>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</si>
  <si>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</si>
  <si>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</si>
  <si>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</si>
  <si>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</si>
  <si>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</si>
  <si>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</si>
  <si>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</si>
  <si>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</si>
  <si>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</si>
  <si>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</si>
  <si>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</si>
  <si>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</si>
  <si>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</si>
  <si>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</si>
  <si>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</si>
  <si>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</si>
  <si>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</si>
  <si>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</si>
  <si>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</si>
  <si>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</si>
  <si>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</si>
  <si>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</si>
  <si>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</si>
  <si>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</si>
  <si>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</si>
  <si>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</si>
  <si>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</si>
  <si>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</si>
  <si>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</si>
  <si>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</si>
  <si>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</si>
  <si>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</si>
  <si>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</si>
  <si>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</si>
  <si>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</si>
  <si>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</si>
  <si>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</si>
  <si>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</si>
  <si>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</si>
  <si>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</si>
  <si>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</si>
  <si>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</si>
  <si>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</si>
  <si>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</si>
  <si>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</si>
  <si>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</si>
  <si>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</si>
  <si>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</si>
  <si>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</si>
  <si>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</si>
  <si>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</si>
  <si>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</si>
  <si>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</si>
  <si>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</si>
  <si>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</si>
  <si>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</si>
  <si>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</si>
  <si>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</si>
  <si>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</si>
  <si>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</si>
  <si>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</si>
  <si>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</si>
  <si>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</si>
  <si>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</si>
  <si>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</si>
  <si>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</si>
  <si>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</si>
  <si>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</si>
  <si>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</si>
  <si>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</si>
  <si>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</si>
  <si>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</si>
  <si>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</si>
  <si>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</si>
  <si>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</si>
  <si>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</si>
  <si>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</si>
  <si>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</si>
  <si>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</si>
  <si>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</si>
  <si>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</si>
  <si>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</si>
  <si>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</si>
  <si>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</si>
  <si>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</si>
  <si>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</si>
  <si>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</si>
  <si>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</si>
  <si>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</si>
  <si>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</si>
  <si>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</si>
  <si>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</si>
  <si>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</si>
  <si>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</si>
  <si>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</si>
  <si>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</si>
  <si>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</si>
  <si>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</si>
  <si>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</si>
  <si>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</si>
  <si>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</si>
  <si>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</si>
  <si>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</si>
  <si>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</si>
  <si>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</si>
  <si>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</si>
  <si>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</si>
  <si>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</si>
  <si>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</si>
  <si>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</si>
  <si>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</si>
  <si>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</si>
  <si>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</si>
  <si>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</si>
  <si>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</si>
  <si>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</si>
  <si>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</si>
  <si>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</si>
  <si>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</si>
  <si>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</si>
  <si>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</si>
  <si>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</si>
  <si>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</si>
  <si>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</si>
  <si>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</si>
  <si>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</si>
  <si>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</si>
  <si>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</si>
  <si>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</si>
  <si>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</si>
  <si>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</si>
  <si>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</si>
  <si>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</si>
  <si>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</si>
  <si>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</si>
  <si>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</si>
  <si>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</si>
  <si>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</si>
  <si>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</si>
  <si>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</si>
  <si>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</si>
  <si>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</si>
  <si>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</si>
  <si>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</si>
  <si>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</si>
  <si>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</si>
  <si>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</si>
  <si>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</si>
  <si>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</si>
  <si>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</si>
  <si>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</si>
  <si>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</si>
  <si>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</si>
  <si>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</si>
  <si>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</si>
  <si>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</si>
  <si>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</si>
  <si>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</si>
  <si>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</si>
  <si>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</si>
  <si>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</si>
  <si>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</si>
  <si>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</si>
  <si>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</si>
  <si>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</si>
  <si>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</si>
  <si>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</si>
  <si>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</si>
  <si>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</si>
  <si>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</si>
  <si>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</si>
  <si>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</si>
  <si>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</si>
  <si>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</si>
  <si>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</si>
  <si>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</si>
  <si>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</si>
  <si>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</si>
  <si>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</si>
  <si>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</si>
  <si>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</si>
  <si>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</si>
  <si>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</si>
  <si>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</si>
  <si>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</si>
  <si>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</si>
  <si>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</si>
  <si>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</si>
  <si>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</si>
  <si>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</si>
  <si>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</si>
  <si>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</si>
  <si>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</si>
  <si>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</si>
  <si>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</si>
  <si>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</si>
  <si>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</si>
  <si>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</si>
  <si>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</si>
  <si>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</si>
  <si>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</si>
  <si>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</si>
  <si>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</si>
  <si>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</si>
  <si>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</si>
  <si>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</si>
  <si>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</si>
  <si>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</si>
  <si>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</si>
  <si>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</si>
  <si>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</si>
  <si>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</si>
  <si>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</si>
  <si>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</si>
  <si>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</si>
  <si>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</si>
  <si>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</si>
  <si>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</si>
  <si>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</si>
  <si>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</si>
  <si>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</si>
  <si>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</si>
  <si>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</si>
  <si>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</si>
  <si>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</si>
  <si>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</si>
  <si>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</si>
  <si>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</si>
  <si>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</si>
  <si>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</si>
  <si>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</si>
  <si>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</si>
  <si>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</si>
  <si>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</si>
  <si>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</si>
  <si>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</si>
  <si>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</si>
  <si>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</si>
  <si>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</si>
  <si>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</si>
  <si>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</si>
  <si>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</si>
  <si>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</si>
  <si>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</si>
  <si>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</si>
  <si>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</si>
  <si>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</si>
  <si>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</si>
  <si>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</si>
  <si>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</si>
  <si>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</si>
  <si>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</si>
  <si>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</si>
  <si>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</si>
  <si>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</si>
  <si>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</si>
  <si>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</si>
  <si>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</si>
  <si>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</si>
  <si>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</si>
  <si>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</si>
  <si>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</si>
  <si>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</si>
  <si>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</si>
  <si>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</si>
  <si>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</si>
  <si>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</si>
  <si>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</si>
  <si>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</si>
  <si>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</si>
  <si>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</si>
  <si>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</si>
  <si>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</si>
  <si>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</si>
  <si>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</si>
  <si>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</si>
  <si>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</si>
  <si>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</si>
  <si>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</si>
  <si>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</si>
  <si>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</si>
  <si>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</si>
  <si>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</si>
  <si>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</si>
  <si>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</si>
  <si>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</si>
  <si>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</si>
  <si>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</si>
  <si>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</si>
  <si>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</si>
  <si>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</si>
  <si>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</si>
  <si>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</si>
  <si>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</si>
  <si>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</si>
  <si>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</si>
  <si>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</si>
  <si>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</si>
  <si>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</si>
  <si>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</si>
  <si>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</si>
  <si>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</si>
  <si>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</si>
  <si>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</si>
  <si>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</si>
  <si>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</si>
  <si>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</si>
  <si>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</si>
  <si>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</si>
  <si>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</si>
  <si>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</si>
  <si>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</si>
  <si>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</si>
  <si>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</si>
  <si>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</si>
  <si>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</si>
  <si>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</si>
  <si>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</si>
  <si>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</si>
  <si>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</si>
  <si>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</si>
  <si>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</si>
  <si>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</si>
  <si>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</si>
  <si>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</si>
  <si>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</si>
  <si>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</si>
  <si>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</si>
  <si>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</si>
  <si>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</si>
  <si>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</si>
  <si>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</si>
  <si>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</si>
  <si>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</si>
  <si>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</si>
  <si>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</si>
  <si>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</si>
  <si>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</si>
  <si>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</si>
  <si>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</si>
  <si>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</si>
  <si>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</si>
  <si>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</si>
  <si>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</si>
  <si>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</si>
  <si>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</si>
  <si>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</si>
  <si>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</si>
  <si>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</si>
  <si>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</si>
  <si>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</si>
  <si>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</si>
  <si>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</si>
  <si>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</si>
  <si>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</si>
  <si>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</si>
  <si>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</si>
  <si>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</si>
  <si>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</si>
  <si>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</si>
  <si>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</si>
  <si>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</si>
  <si>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</si>
  <si>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</si>
  <si>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</si>
  <si>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</si>
  <si>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</si>
  <si>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</si>
  <si>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</si>
  <si>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</si>
  <si>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</si>
  <si>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</si>
  <si>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</si>
  <si>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</si>
  <si>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</si>
  <si>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</si>
  <si>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</si>
  <si>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</si>
  <si>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</si>
  <si>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</si>
  <si>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</si>
  <si>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</si>
  <si>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</si>
  <si>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</si>
  <si>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</si>
  <si>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</si>
  <si>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</si>
  <si>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</si>
  <si>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</si>
  <si>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</si>
  <si>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</si>
  <si>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</si>
  <si>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</si>
  <si>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</si>
  <si>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</si>
  <si>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</si>
  <si>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</si>
  <si>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</si>
  <si>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</si>
  <si>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</si>
  <si>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</si>
  <si>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</si>
  <si>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</si>
  <si>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</si>
  <si>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</si>
  <si>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</si>
  <si>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</si>
  <si>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</si>
  <si>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</si>
  <si>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</si>
  <si>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</si>
  <si>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</si>
  <si>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</si>
  <si>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</si>
  <si>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</si>
  <si>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</si>
  <si>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</si>
  <si>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</si>
  <si>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</si>
  <si>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</si>
  <si>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</si>
  <si>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</si>
  <si>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</si>
  <si>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</si>
  <si>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</si>
  <si>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</si>
  <si>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</si>
  <si>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</si>
  <si>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</si>
  <si>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</si>
  <si>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</si>
  <si>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</si>
  <si>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</si>
  <si>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</si>
  <si>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</si>
  <si>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</si>
  <si>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</si>
  <si>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</si>
  <si>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</si>
  <si>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</si>
  <si>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</si>
  <si>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</si>
  <si>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</si>
  <si>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</si>
  <si>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</si>
  <si>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</si>
  <si>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</si>
  <si>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</si>
  <si>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</si>
  <si>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</si>
  <si>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</si>
  <si>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</si>
  <si>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</si>
  <si>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</si>
  <si>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</si>
  <si>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</si>
  <si>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</si>
  <si>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</si>
  <si>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</si>
  <si>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</si>
  <si>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</si>
  <si>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</si>
  <si>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</si>
  <si>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</si>
  <si>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</si>
  <si>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</si>
  <si>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</si>
  <si>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</si>
  <si>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</si>
  <si>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</si>
  <si>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</si>
  <si>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</si>
  <si>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</si>
  <si>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</si>
  <si>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</si>
  <si>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</si>
  <si>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</si>
  <si>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</si>
  <si>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</si>
  <si>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</si>
  <si>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</si>
  <si>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</si>
  <si>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</si>
  <si>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</si>
  <si>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</si>
  <si>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</si>
  <si>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</si>
  <si>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</si>
  <si>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</si>
  <si>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</si>
  <si>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</si>
  <si>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</si>
  <si>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</si>
  <si>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</si>
  <si>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</si>
  <si>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</si>
  <si>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</si>
  <si>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</si>
  <si>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</si>
  <si>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</si>
  <si>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</si>
  <si>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</si>
  <si>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</si>
  <si>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</si>
  <si>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</si>
  <si>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</si>
  <si>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</si>
  <si>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</si>
  <si>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</si>
  <si>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</si>
  <si>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</si>
  <si>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</si>
  <si>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</si>
  <si>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</si>
  <si>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</si>
  <si>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</si>
  <si>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</si>
  <si>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</si>
  <si>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</si>
  <si>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</si>
  <si>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</si>
  <si>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</si>
  <si>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</si>
  <si>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</si>
  <si>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</si>
  <si>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</si>
  <si>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</si>
  <si>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</si>
  <si>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</si>
  <si>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</si>
  <si>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</si>
  <si>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</si>
  <si>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</si>
  <si>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</si>
  <si>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</si>
  <si>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</si>
  <si>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</si>
  <si>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</si>
  <si>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</si>
  <si>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</si>
  <si>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</si>
  <si>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</si>
  <si>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</si>
  <si>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</si>
  <si>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</si>
  <si>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</si>
  <si>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</si>
  <si>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</si>
  <si>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</si>
  <si>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</si>
  <si>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</si>
  <si>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</si>
  <si>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</si>
  <si>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</si>
  <si>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</si>
  <si>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</si>
  <si>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</si>
  <si>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</si>
  <si>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</si>
  <si>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</si>
  <si>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</si>
  <si>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</si>
  <si>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</si>
  <si>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</si>
  <si>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</si>
  <si>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</si>
  <si>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</si>
  <si>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</si>
  <si>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</si>
  <si>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</si>
  <si>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</si>
  <si>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</si>
  <si>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</si>
  <si>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</si>
  <si>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</si>
  <si>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</si>
  <si>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</si>
  <si>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</si>
  <si>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</si>
  <si>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</si>
  <si>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</si>
  <si>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</si>
  <si>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</si>
  <si>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</si>
  <si>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</si>
  <si>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</si>
  <si>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</si>
  <si>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</si>
  <si>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</si>
  <si>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</si>
  <si>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</si>
  <si>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</si>
  <si>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</si>
  <si>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</si>
  <si>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</si>
  <si>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</si>
  <si>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</si>
  <si>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</si>
  <si>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</si>
  <si>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</si>
  <si>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</si>
  <si>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</si>
  <si>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</si>
  <si>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</si>
  <si>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</si>
  <si>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</si>
  <si>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</si>
  <si>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</si>
  <si>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</si>
  <si>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</si>
  <si>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</si>
  <si>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</si>
  <si>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</si>
  <si>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</si>
  <si>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</si>
  <si>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</si>
  <si>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</si>
  <si>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</si>
  <si>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</si>
  <si>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</si>
  <si>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</si>
  <si>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</si>
  <si>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</si>
  <si>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</si>
  <si>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</si>
  <si>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</si>
  <si>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</si>
  <si>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</si>
  <si>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</si>
  <si>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</si>
  <si>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</si>
  <si>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</si>
  <si>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</si>
  <si>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</si>
  <si>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</si>
  <si>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</si>
  <si>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</si>
  <si>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</si>
  <si>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</si>
  <si>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</si>
  <si>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</si>
  <si>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</si>
  <si>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</si>
  <si>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</si>
  <si>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</si>
  <si>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</si>
  <si>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</si>
  <si>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</si>
  <si>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</si>
  <si>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</si>
  <si>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</si>
  <si>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</si>
  <si>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</si>
  <si>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</si>
  <si>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</si>
  <si>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</si>
  <si>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</si>
  <si>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</si>
  <si>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</si>
  <si>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</si>
  <si>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</si>
  <si>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</si>
  <si>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</si>
  <si>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</si>
  <si>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</si>
  <si>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</si>
  <si>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</si>
  <si>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</si>
  <si>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</si>
  <si>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</si>
  <si>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</si>
  <si>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</si>
  <si>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</si>
  <si>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</si>
  <si>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</si>
  <si>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</si>
  <si>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</si>
  <si>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</si>
  <si>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</si>
  <si>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</si>
  <si>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</si>
  <si>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</si>
  <si>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</si>
  <si>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</si>
  <si>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</si>
  <si>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</si>
  <si>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</si>
  <si>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</si>
  <si>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</si>
  <si>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</si>
  <si>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</si>
  <si>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</si>
  <si>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</si>
  <si>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</si>
  <si>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</si>
  <si>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</si>
  <si>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</si>
  <si>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</si>
  <si>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</si>
  <si>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</si>
  <si>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</si>
  <si>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</si>
  <si>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</si>
  <si>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</si>
  <si>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</si>
  <si>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</si>
  <si>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</si>
  <si>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</si>
  <si>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</si>
  <si>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</si>
  <si>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</si>
  <si>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</si>
  <si>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</si>
  <si>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</si>
  <si>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</si>
  <si>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</si>
  <si>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</si>
  <si>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</si>
  <si>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</si>
  <si>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</si>
  <si>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</si>
  <si>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</si>
  <si>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</si>
  <si>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</si>
  <si>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</si>
  <si>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</si>
  <si>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</si>
  <si>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</si>
  <si>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</si>
  <si>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</si>
  <si>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</si>
  <si>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</si>
  <si>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</si>
  <si>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</si>
  <si>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</si>
  <si>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</si>
  <si>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</si>
  <si>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</si>
  <si>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</si>
  <si>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</si>
  <si>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</si>
  <si>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</si>
  <si>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</si>
  <si>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</si>
  <si>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</si>
  <si>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</si>
  <si>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</si>
  <si>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</si>
  <si>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</si>
  <si>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</si>
  <si>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</si>
  <si>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</si>
  <si>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</si>
  <si>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</si>
  <si>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</si>
  <si>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</si>
  <si>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</si>
  <si>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</si>
  <si>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</si>
  <si>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</si>
  <si>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</si>
  <si>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</si>
  <si>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</si>
  <si>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</si>
  <si>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</si>
  <si>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</si>
  <si>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</si>
  <si>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</si>
  <si>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</si>
  <si>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</si>
  <si>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</si>
  <si>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</si>
  <si>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</si>
  <si>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</si>
  <si>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</si>
  <si>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</si>
  <si>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</si>
  <si>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</si>
  <si>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</si>
  <si>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</si>
  <si>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</si>
  <si>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</si>
  <si>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</si>
  <si>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</si>
  <si>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</si>
  <si>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</si>
  <si>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</si>
  <si>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</si>
  <si>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</si>
  <si>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</si>
  <si>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</si>
  <si>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</si>
  <si>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</si>
  <si>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</si>
  <si>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</si>
  <si>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</si>
  <si>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</si>
  <si>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</si>
  <si>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</si>
  <si>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</si>
  <si>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</si>
  <si>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</si>
  <si>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</si>
  <si>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</si>
  <si>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</si>
  <si>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</si>
  <si>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</si>
  <si>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</si>
  <si>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</si>
  <si>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</si>
  <si>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</si>
  <si>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</si>
  <si>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</si>
  <si>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</si>
  <si>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</si>
  <si>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</si>
  <si>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</si>
  <si>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</si>
  <si>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</si>
  <si>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</si>
  <si>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</si>
  <si>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</si>
  <si>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</si>
  <si>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</si>
  <si>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</si>
  <si>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</si>
  <si>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</si>
  <si>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</si>
  <si>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</si>
  <si>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</si>
  <si>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</si>
  <si>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</si>
  <si>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</si>
  <si>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</si>
  <si>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</si>
  <si>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</si>
  <si>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</si>
  <si>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</si>
  <si>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</si>
  <si>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</si>
  <si>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</si>
  <si>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</si>
  <si>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</si>
  <si>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</si>
  <si>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</si>
  <si>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</si>
  <si>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</si>
  <si>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</si>
  <si>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</si>
  <si>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</si>
  <si>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</si>
  <si>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</si>
  <si>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</si>
  <si>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</si>
  <si>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</si>
  <si>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</si>
  <si>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</si>
  <si>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</si>
  <si>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</si>
  <si>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</si>
  <si>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</si>
  <si>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</si>
  <si>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</si>
  <si>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</si>
  <si>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</si>
  <si>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</si>
  <si>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</si>
  <si>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</si>
  <si>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</si>
  <si>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</si>
  <si>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</si>
  <si>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</si>
  <si>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</si>
  <si>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</si>
  <si>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</si>
  <si>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</si>
  <si>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</si>
  <si>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</si>
  <si>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</si>
  <si>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</si>
  <si>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</si>
  <si>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</si>
  <si>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</si>
  <si>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</si>
  <si>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</si>
  <si>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</si>
  <si>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</si>
  <si>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</si>
  <si>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</si>
  <si>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</si>
  <si>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</si>
  <si>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</si>
  <si>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</si>
  <si>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</si>
  <si>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</si>
  <si>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</si>
  <si>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</si>
  <si>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</si>
  <si>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</si>
  <si>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</si>
  <si>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</si>
  <si>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</si>
  <si>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</si>
  <si>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</si>
  <si>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</si>
  <si>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</si>
  <si>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</si>
  <si>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</si>
  <si>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</si>
  <si>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</si>
  <si>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</si>
  <si>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</si>
  <si>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</si>
  <si>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</si>
  <si>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</si>
  <si>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</si>
  <si>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</si>
  <si>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</si>
  <si>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</si>
  <si>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</si>
  <si>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</si>
  <si>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</si>
  <si>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</si>
  <si>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</si>
  <si>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</si>
  <si>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</si>
  <si>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</si>
  <si>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</si>
  <si>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</si>
  <si>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</si>
  <si>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</si>
  <si>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</si>
  <si>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</si>
  <si>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</si>
  <si>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</si>
  <si>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</si>
  <si>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</si>
  <si>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</si>
  <si>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</si>
  <si>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</si>
  <si>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</si>
  <si>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</si>
  <si>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</si>
  <si>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</si>
  <si>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</si>
  <si>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</si>
  <si>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</si>
  <si>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</si>
  <si>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</si>
  <si>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</si>
  <si>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</si>
  <si>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</si>
  <si>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</si>
  <si>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</si>
  <si>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</si>
  <si>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</si>
  <si>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</si>
  <si>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</si>
  <si>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</si>
  <si>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</si>
  <si>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</si>
  <si>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</si>
  <si>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</si>
  <si>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</si>
  <si>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</si>
  <si>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</si>
  <si>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</si>
  <si>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</si>
  <si>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</si>
  <si>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</si>
  <si>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</si>
  <si>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</si>
  <si>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</si>
  <si>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</si>
  <si>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</si>
  <si>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</si>
  <si>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</si>
  <si>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</si>
  <si>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</si>
  <si>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</si>
  <si>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</si>
  <si>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</si>
  <si>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</si>
  <si>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</si>
  <si>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</si>
  <si>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</si>
  <si>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</si>
  <si>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</si>
  <si>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</si>
  <si>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</si>
  <si>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</si>
  <si>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</si>
  <si>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</si>
  <si>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</si>
  <si>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</si>
  <si>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</si>
  <si>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</si>
  <si>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</si>
  <si>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</si>
  <si>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</si>
  <si>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</si>
  <si>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</si>
  <si>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</si>
  <si>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</si>
  <si>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</si>
  <si>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</si>
  <si>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</si>
  <si>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</si>
  <si>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</si>
  <si>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</si>
  <si>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</si>
  <si>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</si>
  <si>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</si>
  <si>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</si>
  <si>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</si>
  <si>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</si>
  <si>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</si>
  <si>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</si>
  <si>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</si>
  <si>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</si>
  <si>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</si>
  <si>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</si>
  <si>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</si>
  <si>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</si>
  <si>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</si>
  <si>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</si>
  <si>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</si>
  <si>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</si>
  <si>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</si>
  <si>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</si>
  <si>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</si>
  <si>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</si>
  <si>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</si>
  <si>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</si>
  <si>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</si>
  <si>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</si>
  <si>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</si>
  <si>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</si>
  <si>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</si>
  <si>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</si>
  <si>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</si>
  <si>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</si>
  <si>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</si>
  <si>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</si>
  <si>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</si>
  <si>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</si>
  <si>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</si>
  <si>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</si>
  <si>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</si>
  <si>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</si>
  <si>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</si>
  <si>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</si>
  <si>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</si>
  <si>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</si>
  <si>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</si>
  <si>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</si>
  <si>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</si>
  <si>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</si>
  <si>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</si>
  <si>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</si>
  <si>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</si>
  <si>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</si>
  <si>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</si>
  <si>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</si>
  <si>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</si>
  <si>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</si>
  <si>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</si>
  <si>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</si>
  <si>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</si>
  <si>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</si>
  <si>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</si>
  <si>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</si>
  <si>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</si>
  <si>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</si>
  <si>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</si>
  <si>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</si>
  <si>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</si>
  <si>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</si>
  <si>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</si>
  <si>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</si>
  <si>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</si>
  <si>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</si>
  <si>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</si>
  <si>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</si>
  <si>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</si>
  <si>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</si>
  <si>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</si>
  <si>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</si>
  <si>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</si>
  <si>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</si>
  <si>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</si>
  <si>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</si>
  <si>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</si>
  <si>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</si>
  <si>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</si>
  <si>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</si>
  <si>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</si>
  <si>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</si>
  <si>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</si>
  <si>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</si>
  <si>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</si>
  <si>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</si>
  <si>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</si>
  <si>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</si>
  <si>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</si>
  <si>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</si>
  <si>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</si>
  <si>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</si>
  <si>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</si>
  <si>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</si>
  <si>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</si>
  <si>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</si>
  <si>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</si>
  <si>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</si>
  <si>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</si>
  <si>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</si>
  <si>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</si>
  <si>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</si>
  <si>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</si>
  <si>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</si>
  <si>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</si>
  <si>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</si>
  <si>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</si>
  <si>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</si>
  <si>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</si>
  <si>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</si>
  <si>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</si>
  <si>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</si>
  <si>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</si>
  <si>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</si>
  <si>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</si>
  <si>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</si>
  <si>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</si>
  <si>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</si>
  <si>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</si>
  <si>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</si>
  <si>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</si>
  <si>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</si>
  <si>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</si>
  <si>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</si>
  <si>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</si>
  <si>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</si>
  <si>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</si>
  <si>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</si>
  <si>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</si>
  <si>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</si>
  <si>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</si>
  <si>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</si>
  <si>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</si>
  <si>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</si>
  <si>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</si>
  <si>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</si>
  <si>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</si>
  <si>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</si>
  <si>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</si>
  <si>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</si>
  <si>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</si>
  <si>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</si>
  <si>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</si>
  <si>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</si>
  <si>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</si>
  <si>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</si>
  <si>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</si>
  <si>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</si>
  <si>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</si>
  <si>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</si>
  <si>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</si>
  <si>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</si>
  <si>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</si>
  <si>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</si>
  <si>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</si>
  <si>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</si>
  <si>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</si>
  <si>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</si>
  <si>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</si>
  <si>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</si>
  <si>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</si>
  <si>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</si>
  <si>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</si>
  <si>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</si>
  <si>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</si>
  <si>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</si>
  <si>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</si>
  <si>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</si>
  <si>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</si>
  <si>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</si>
  <si>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</si>
  <si>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</si>
  <si>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</si>
  <si>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</si>
  <si>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</si>
  <si>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</si>
  <si>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</si>
  <si>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</si>
  <si>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</si>
  <si>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</si>
  <si>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</si>
  <si>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</si>
  <si>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</si>
  <si>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</si>
  <si>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</si>
  <si>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</si>
  <si>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</si>
  <si>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</si>
  <si>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</si>
  <si>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</si>
  <si>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</si>
  <si>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</si>
  <si>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</si>
  <si>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</si>
  <si>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</si>
  <si>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</si>
  <si>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</si>
  <si>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</si>
  <si>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</si>
  <si>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</si>
  <si>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</si>
  <si>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</si>
  <si>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</si>
  <si>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</si>
  <si>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</si>
  <si>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</si>
  <si>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</si>
  <si>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</si>
  <si>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</si>
  <si>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</si>
  <si>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</si>
  <si>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</si>
  <si>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</si>
  <si>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</si>
  <si>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</si>
  <si>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</si>
  <si>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</si>
  <si>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</si>
  <si>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</si>
  <si>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</si>
  <si>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</si>
  <si>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</si>
  <si>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</si>
  <si>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</si>
  <si>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</si>
  <si>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</si>
  <si>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</si>
  <si>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</si>
  <si>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</si>
  <si>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</si>
  <si>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</si>
  <si>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</si>
  <si>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</si>
  <si>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</si>
  <si>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</si>
  <si>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</si>
  <si>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</si>
  <si>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</si>
  <si>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</si>
  <si>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</si>
  <si>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</si>
  <si>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</si>
  <si>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</si>
  <si>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</si>
  <si>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</si>
  <si>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</si>
  <si>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</si>
  <si>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</si>
  <si>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</si>
  <si>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</si>
  <si>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</si>
  <si>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</si>
  <si>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</si>
  <si>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</si>
  <si>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</si>
  <si>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</si>
  <si>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</si>
  <si>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</si>
  <si>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</si>
  <si>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</si>
  <si>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</si>
  <si>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</si>
  <si>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</si>
  <si>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</si>
  <si>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</si>
  <si>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</si>
  <si>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</si>
  <si>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</si>
  <si>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</si>
  <si>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</si>
  <si>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</si>
  <si>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</si>
  <si>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</si>
  <si>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</si>
  <si>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</si>
  <si>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</si>
  <si>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</si>
  <si>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</si>
  <si>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</si>
  <si>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</si>
  <si>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</si>
  <si>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</si>
  <si>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</si>
  <si>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</si>
  <si>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</si>
  <si>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</si>
  <si>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</si>
  <si>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</si>
  <si>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</si>
  <si>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</si>
  <si>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</si>
  <si>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</si>
  <si>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</si>
  <si>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</si>
  <si>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</si>
  <si>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</si>
  <si>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</si>
  <si>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</si>
  <si>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</si>
  <si>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</si>
  <si>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</si>
  <si>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</si>
  <si>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</si>
  <si>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</si>
  <si>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</si>
  <si>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</si>
  <si>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</si>
  <si>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</si>
  <si>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</si>
  <si>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</si>
  <si>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</si>
  <si>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</si>
  <si>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</si>
  <si>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</si>
  <si>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</si>
  <si>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</si>
  <si>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</si>
  <si>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</si>
  <si>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</si>
  <si>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</si>
  <si>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</si>
  <si>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</si>
  <si>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</si>
  <si>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</si>
  <si>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</si>
  <si>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</si>
  <si>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</si>
  <si>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</si>
  <si>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</si>
  <si>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</si>
  <si>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</si>
  <si>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</si>
  <si>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</si>
  <si>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</si>
  <si>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</si>
  <si>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</si>
  <si>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</si>
  <si>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</si>
  <si>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</si>
  <si>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</si>
  <si>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</si>
  <si>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</si>
  <si>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</si>
  <si>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</si>
  <si>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</si>
  <si>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</si>
  <si>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</si>
  <si>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</si>
  <si>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</si>
  <si>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</si>
  <si>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</si>
  <si>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</si>
  <si>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</si>
  <si>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</si>
  <si>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</si>
  <si>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</si>
  <si>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</si>
  <si>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</si>
  <si>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</si>
  <si>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</si>
  <si>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</si>
  <si>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</si>
  <si>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</si>
  <si>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</si>
  <si>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</si>
  <si>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</si>
  <si>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</si>
  <si>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</si>
  <si>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</si>
  <si>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</si>
  <si>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</si>
  <si>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</si>
  <si>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</si>
  <si>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</si>
  <si>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</si>
  <si>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</si>
  <si>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</si>
  <si>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</si>
  <si>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</si>
  <si>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</si>
  <si>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</si>
  <si>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</si>
  <si>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</si>
  <si>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</si>
  <si>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</si>
  <si>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</si>
  <si>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</si>
  <si>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</si>
  <si>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</si>
  <si>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</si>
  <si>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</si>
  <si>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</si>
  <si>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</si>
  <si>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</si>
  <si>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</si>
  <si>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</si>
  <si>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</si>
  <si>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</si>
  <si>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</si>
  <si>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</si>
  <si>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</si>
  <si>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</si>
  <si>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</si>
  <si>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</si>
  <si>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</si>
  <si>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</si>
  <si>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</si>
  <si>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</si>
  <si>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</si>
  <si>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</si>
  <si>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</si>
  <si>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</si>
  <si>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</si>
  <si>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</si>
  <si>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</si>
  <si>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</si>
  <si>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</si>
  <si>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</si>
  <si>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</si>
  <si>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</si>
  <si>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</si>
  <si>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</si>
  <si>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</si>
  <si>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</si>
  <si>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</si>
  <si>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</si>
  <si>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</si>
  <si>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</si>
  <si>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</si>
  <si>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</si>
  <si>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</si>
  <si>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</si>
  <si>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</si>
  <si>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</si>
  <si>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</si>
  <si>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</si>
  <si>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</si>
  <si>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</si>
  <si>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</si>
  <si>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</si>
  <si>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</si>
  <si>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</si>
  <si>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</si>
  <si>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</si>
  <si>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</si>
  <si>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</si>
  <si>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</si>
  <si>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</si>
  <si>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</si>
  <si>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</si>
  <si>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</si>
  <si>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</si>
  <si>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</si>
  <si>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</si>
  <si>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</si>
  <si>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</si>
  <si>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</si>
  <si>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</si>
  <si>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</si>
  <si>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</si>
  <si>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</si>
  <si>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</si>
  <si>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</si>
  <si>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</si>
  <si>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</si>
  <si>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</si>
  <si>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</si>
  <si>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</si>
  <si>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</si>
  <si>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</si>
  <si>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</si>
  <si>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</si>
  <si>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</si>
  <si>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</si>
  <si>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</si>
  <si>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</si>
  <si>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</si>
  <si>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</si>
  <si>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</si>
  <si>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</si>
  <si>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</si>
  <si>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</si>
  <si>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</si>
  <si>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</si>
  <si>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</si>
  <si>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</si>
  <si>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</si>
  <si>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</si>
  <si>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</si>
  <si>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</si>
  <si>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</si>
  <si>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</si>
  <si>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</si>
  <si>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</si>
  <si>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</si>
  <si>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</si>
  <si>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</si>
  <si>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</si>
  <si>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</si>
  <si>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</si>
  <si>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</si>
  <si>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</si>
  <si>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</si>
  <si>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</si>
  <si>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</si>
  <si>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</si>
  <si>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</si>
  <si>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</si>
  <si>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</si>
  <si>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</si>
  <si>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</si>
  <si>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</si>
  <si>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</si>
  <si>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</si>
  <si>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</si>
  <si>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</si>
  <si>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</si>
  <si>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</si>
  <si>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</si>
  <si>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</si>
  <si>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</si>
  <si>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</si>
  <si>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</si>
  <si>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</si>
  <si>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</si>
  <si>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</si>
  <si>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</si>
  <si>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</si>
  <si>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</si>
  <si>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</si>
  <si>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</si>
  <si>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</si>
  <si>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</si>
  <si>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</si>
  <si>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</si>
  <si>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</si>
  <si>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</si>
  <si>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</si>
  <si>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</si>
  <si>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</si>
  <si>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</si>
  <si>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</si>
  <si>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</si>
  <si>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</si>
  <si>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</si>
  <si>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</si>
  <si>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</si>
  <si>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</si>
  <si>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</si>
  <si>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</si>
  <si>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</si>
  <si>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</si>
  <si>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</si>
  <si>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</si>
  <si>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</si>
  <si>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</si>
  <si>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</si>
  <si>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</si>
  <si>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</si>
  <si>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</si>
  <si>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</si>
  <si>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</si>
  <si>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</si>
  <si>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</si>
  <si>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</si>
  <si>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PCM-20251105-00002137</t>
  </si>
  <si>
    <t>WAS access night issue AS located at USF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</si>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</sst>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41" dataDxfId="140" headerRowBorderDxfId="138" tableBorderDxfId="139" totalsRowBorderDxfId="137">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D5" sqref="D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304.32810798611172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0.87342048611026257</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45967.276533912038</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45967.276533912038</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45967.276533912038</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45967.276533912038</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45967.276533912038</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45967.276533912038</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45967.276533912038</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45967.276533912038</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45967.276533912038</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45967.276533912038</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45967.276533912038</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45967.276533912038</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45967.276533912038</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45967.276533912038</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45967.276533912038</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45967.276533912038</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45967.276533912038</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45967.276533912038</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45967.276533912038</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45967.276533912038</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45967.276533912038</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45967.276533912038</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45967.276533912038</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45967.276533912038</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45967.276533912038</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45967.276533912038</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45967.276533912038</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45967.276533912038</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45967.276533912038</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45967.276533912038</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45967.276533912038</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45967.276533912038</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45967.276533912038</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45967.276533912038</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45967.276533912038</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45967.276533912038</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45967.276533912038</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45967.276533912038</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45967.276533912038</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45967.276533912038</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45967.276533912038</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45967.276533912038</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45967.276533912038</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45967.276533912038</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45967.276533912038</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45967.276533912038</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45967.276533912038</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45967.276533912038</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45967.276533912038</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45967.276533912038</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45967.276533912038</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45967.276533912038</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45967.276533912038</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45967.276533912038</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45967.276533912038</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45967.276533912038</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45967.276533912038</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45967.276533912038</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45967.276533912038</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45967.276533912038</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45967.276533912038</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45967.276533912038</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45967.276533912038</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45967.276533912038</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45967.276533912038</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45967.276533912038</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45967.276533912038</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45967.276533912038</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45967.276533912038</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45967.276533912038</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45967.276533912038</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45967.276533912038</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45967.276533912038</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45967.276533912038</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45967.276533912038</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45967.276533912038</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45967.276533912038</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45967.276533912038</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45967.276533912038</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45967.276533912038</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45967.276533912038</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45967.276533912038</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45967.276533912038</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45967.276533912038</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45967.276533912038</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45967.276533912038</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564E18D8-5FC8-44A5-9B9B-F760F5B906C0}"/>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tabSelected="1" workbookViewId="0">
      <selection activeCell="E12" sqref="E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142.27669594907638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8.5344505787070375</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6.75" customHeight="1">
      <c r="A5" s="110" t="s">
        <v>39109</v>
      </c>
      <c r="B5" s="18" t="str">
        <f>IFERROR(VLOOKUP(D5,DB!A:K,11,0),"")</f>
        <v>R2</v>
      </c>
      <c r="C5" s="18">
        <v>1</v>
      </c>
      <c r="D5" s="18" t="s">
        <v>16699</v>
      </c>
      <c r="E5" s="85" t="s">
        <v>39021</v>
      </c>
      <c r="F5" s="112">
        <v>45967.260694444441</v>
      </c>
      <c r="G5" s="113">
        <f ca="1">IFERROR(NOW()-F5,"-")</f>
        <v>1.5839467596379109E-2</v>
      </c>
      <c r="H5" s="112">
        <v>45967.253055555557</v>
      </c>
      <c r="I5" s="18" t="str">
        <f>IFERROR(VLOOKUP(D5,DB!A:F,6,0),"")</f>
        <v>SCECO</v>
      </c>
      <c r="J5" s="18" t="str">
        <f>IFERROR(VLOOKUP(D5,DB!A:G,7,0),"")</f>
        <v>Good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9"/>
      <c r="E6" s="111"/>
      <c r="F6" s="112"/>
      <c r="G6" s="113">
        <f ca="1">IFERROR(NOW()-F6,"-")</f>
        <v>45967.276533912038</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45967.276533912038</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45967.276533912038</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45967.276533912038</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45967.276533912038</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45967.276533912038</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45967.276533912038</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45967.276533912038</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45967.276533912038</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45967.276533912038</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45967.276533912038</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45967.276533912038</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45967.276533912038</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45967.276533912038</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45967.276533912038</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45967.276533912038</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45967.276533912038</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45967.276533912038</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45967.276533912038</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45967.276533912038</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45967.276533912038</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45967.276533912038</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45967.276533912038</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45967.276533912038</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45967.276533912038</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45967.276533912038</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45967.276533912038</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45967.276533912038</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45967.276533912038</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45967.276533912038</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45967.276533912038</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45967.276533912038</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45967.276533912038</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45967.276533912038</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45967.276533912038</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45967.276533912038</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45967.276533912038</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45967.276533912038</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45967.276533912038</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45967.276533912038</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45967.276533912038</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45967.276533912038</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45967.276533912038</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45967.276533912038</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45967.276533912038</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45967.276533912038</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45967.276533912038</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45967.276533912038</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45967.276533912038</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45967.276533912038</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45967.276533912038</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45967.276533912038</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45967.276533912038</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45967.276533912038</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45967.276533912038</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45967.276533912038</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45967.276533912038</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45967.276533912038</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45967.276533912038</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45967.276533912038</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45967.276533912038</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45967.276533912038</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45967.276533912038</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45967.276533912038</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45967.276533912038</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45967.276533912038</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45967.276533912038</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45967.276533912038</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45967.276533912038</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45967.276533912038</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45967.276533912038</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45967.276533912038</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45967.276533912038</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45967.276533912038</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45967.276533912038</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45967.276533912038</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45967.276533912038</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45967.276533912038</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45967.276533912038</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45967.276533912038</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45967.276533912038</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45967.276533912038</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45967.276533912038</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45967.276533912038</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45967.276533912038</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45967.276533912038</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45967.276533912038</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45967.276533912038</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45967.276533912038</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45967.276533912038</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55"/>
      <c r="B96" s="156" t="str">
        <f>IFERROR(VLOOKUP(D96,DB!A:K,11,0),"")</f>
        <v/>
      </c>
      <c r="C96" s="156"/>
      <c r="D96" s="156"/>
      <c r="E96" s="157"/>
      <c r="F96" s="158"/>
      <c r="G96" s="159">
        <f ca="1">IFERROR(NOW()-F96,"-")</f>
        <v>45967.276533912038</v>
      </c>
      <c r="H96" s="158"/>
      <c r="I96" s="156" t="str">
        <f>IFERROR(VLOOKUP(D96,DB!A:F,6,0),"")</f>
        <v/>
      </c>
      <c r="J96" s="156" t="str">
        <f>IFERROR(VLOOKUP(D96,DB!A:G,7,0),"")</f>
        <v/>
      </c>
      <c r="K96" s="160"/>
      <c r="L96" s="156" t="str">
        <f>IFERROR(VLOOKUP(D96,DB!A:I,9,0),"")</f>
        <v/>
      </c>
      <c r="M96" s="156"/>
      <c r="N96" s="156"/>
      <c r="O96" s="156"/>
      <c r="P96" s="156"/>
      <c r="Q96" s="156"/>
      <c r="R96" s="156"/>
      <c r="S96" s="156"/>
      <c r="T96" s="156"/>
      <c r="U96" s="156"/>
      <c r="V96" s="156"/>
      <c r="W96" s="156"/>
      <c r="X96" s="156"/>
      <c r="Y96" s="156"/>
      <c r="Z96" s="156"/>
      <c r="AA96" s="156"/>
      <c r="AB96" s="156"/>
      <c r="AC96" s="156"/>
      <c r="AD96" s="156"/>
      <c r="AE96" s="156"/>
      <c r="AF96" s="156"/>
      <c r="AG96" s="156"/>
      <c r="AH96" s="156"/>
      <c r="AI96" s="156"/>
      <c r="AJ96" s="156"/>
      <c r="AK96" s="156"/>
      <c r="AL96" s="156"/>
      <c r="AM96" s="156"/>
      <c r="AN96" s="156"/>
      <c r="AO96" s="156"/>
      <c r="AP96" s="156"/>
      <c r="AQ96" s="156"/>
      <c r="AR96" s="156"/>
      <c r="AS96" s="156"/>
      <c r="AT96" s="156"/>
      <c r="AU96" s="156"/>
      <c r="AV96" s="156"/>
      <c r="AW96" s="156"/>
      <c r="AX96" s="156"/>
      <c r="AY96" s="156"/>
      <c r="AZ96" s="156"/>
      <c r="BA96" s="156"/>
      <c r="BB96" s="156"/>
      <c r="BC96" s="156"/>
      <c r="BD96" s="156"/>
      <c r="BE96" s="156"/>
      <c r="BF96" s="156"/>
      <c r="BG96" s="156"/>
      <c r="BH96" s="156"/>
      <c r="BI96" s="156"/>
      <c r="BJ96" s="156"/>
      <c r="BK96" s="156"/>
      <c r="BL96" s="156"/>
      <c r="BM96" s="156"/>
      <c r="BN96" s="156"/>
      <c r="BO96" s="156"/>
      <c r="BP96" s="156"/>
      <c r="BQ96" s="156"/>
      <c r="BR96" s="156"/>
      <c r="BS96" s="156"/>
      <c r="BT96" s="156"/>
      <c r="BU96" s="156"/>
      <c r="BV96" s="156"/>
      <c r="BW96" s="156"/>
      <c r="BX96" s="156"/>
      <c r="BY96" s="156"/>
      <c r="BZ96" s="156"/>
      <c r="CA96" s="156"/>
      <c r="CB96" s="156"/>
      <c r="CC96" s="156"/>
      <c r="CD96" s="156"/>
      <c r="CE96" s="156"/>
      <c r="CF96" s="156"/>
      <c r="CG96" s="156"/>
      <c r="CH96" s="156"/>
      <c r="CI96" s="156"/>
      <c r="CJ96" s="161"/>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45967.276533912038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45967.276533912038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45967.276533912038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45967.276533912038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45967.276533912038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45967.276533912038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45967.276533912038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45967.276533912038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45967.276533912038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45967.276533912038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45967.276533912038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45967.276533912038</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45967.276533912038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45967.276533912038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45967.276533912038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45967.276533912038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45967.276533912038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45967.276533912038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45967.276533912038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45967.276533912038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45967.276533912038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45967.276533912038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45967.276533912038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45967.276533912038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45967.276533912038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45967.276533912038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45967.276533912038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45967.276533912038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45967.276533912038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45967.276533912038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45967.276533912038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45967.276533912038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45967.276533912038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45967.276533912038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45967.276533912038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45967.276533912038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45967.276533912038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45967.276533912038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45967.276533912038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45967.276533912038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45967.276533912038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45967.276533912038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45967.276533912038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45967.276533912038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45967.276533912038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45967.276533912038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45967.276533912038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45967.276533912038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45967.276533912038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45967.276533912038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45967.276533912038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45967.276533912038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45967.276533912038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45967.276533912038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45967.276533912038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45967.276533912038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45967.276533912038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45967.276533912038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45967.276533912038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45967.276533912038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45967.276533912038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45967.276533912038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45967.276533912038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45967.276533912038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45967.276533912038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45967.276533912038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45967.276533912038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45967.276533912038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45967.276533912038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45967.276533912038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45967.276533912038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45967.276533912038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45967.276533912038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45967.276533912038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45967.276533912038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45967.276533912038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45967.276533912038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45967.276533912038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45967.276533912038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45967.276533912038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45967.276533912038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45967.276533912038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45967.276533912038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45967.276533912038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45967.276533912038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45967.276533912038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45967.276533912038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45967.276533912038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45967.276533912038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45967.276533912038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45967.276533912038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45967.276533912038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45967.276533912038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45967.276533912038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45967.276533912038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45967.276533912038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45967.276533912038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45967.276533912038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45967.276533912038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45967.276533912038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45967.276533912038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45967.276533912038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45967.276533912038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45967.276533912038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45967.276533912038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45967.276533912038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45967.276533912038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45967.276533912038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45967.276533912038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45967.276533912038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45967.276533912038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45967.276533912038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45967.276533912038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45967.276533912038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45967.276533912038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45967.276533912038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45967.276533912038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45967.276533912038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45967.276533912038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45967.276533912038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45967.276533912038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45967.276533912038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45967.276533912038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45967.276533912038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45967.276533912038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45967.276533912038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45967.276533912038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45967.276533912038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45967.276533912038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45967.276533912038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45967.276533912038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45967.276533912038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45967.276533912038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45967.276533912038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45967.276533912038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45967.276533912038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45967.276533912038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45967.276533912038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45967.276533912038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45967.276533912038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45967.276533912038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45967.276533912038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45967.276533912038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45967.276533912038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45967.276533912038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45967.276533912038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45967.276533912038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45967.276533912038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45967.276533912038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45967.276533912038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45967.276533912038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45967.276533912038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45967.276533912038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45967.276533912038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45967.276533912038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45967.276533912038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45967.276533912038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45967.276533912038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45967.276533912038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45967.276533912038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45967.276533912038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45967.276533912038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45967.276533912038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45967.276533912038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45967.276533912038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45967.276533912038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45967.276533912038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45967.276533912038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45967.276533912038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45967.276533912038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45967.276533912038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45967.276533912038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45967.276533912038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45967.276533912038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45967.276533912038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45967.276533912038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45967.276533912038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45967.276533912038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45967.276533912038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45967.276533912038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45967.276533912038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45967.276533912038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45967.276533912038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45967.276533912038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45967.276533912038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45967.276533912038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45967.276533912038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45967.276533912038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45967.276533912038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45967.276533912038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45967.276533912038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45967.276533912038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45967.276533912038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45967.276533912038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45967.276533912038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45967.276533912038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45967.276533912038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45967.276533912038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45967.276533912038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45967.276533912038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45967.276533912038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45967.276533912038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45967.276533912038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45967.276533912038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45967.276533912038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45967.276533912038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45967.276533912038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45967.276533912038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45967.276533912038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45967.276533912038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45967.276533912038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45967.276533912038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45967.276533912038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45967.276533912038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45967.276533912038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45967.276533912038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45967.276533912038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45967.276533912038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45967.276533912038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45967.276533912038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45967.276533912038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45967.276533912038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45967.276533912038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45967.276533912038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45967.276533912038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45967.276533912038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45967.276533912038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45967.276533912038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45967.276533912038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45967.276533912038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45967.276533912038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45967.276533912038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45967.276533912038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45967.276533912038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45967.276533912038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45967.276533912038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45967.276533912038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45967.276533912038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45967.276533912038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45967.276533912038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45967.276533912038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45967.276533912038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45967.276533912038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45967.276533912038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45967.276533912038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45967.276533912038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45967.276533912038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45967.276533912038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45967.276533912038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45967.276533912038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45967.276533912038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45967.276533912038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45967.276533912038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45967.276533912038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45967.276533912038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45967.276533912038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45967.276533912038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45967.276533912038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45967.276533912038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45967.276533912038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45967.276533912038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45967.276533912038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45967.276533912038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45967.276533912038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45967.276533912038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45967.276533912038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45967.276533912038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45967.276533912038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45967.276533912038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45967.276533912038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45967.276533912038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45967.276533912038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45967.276533912038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45967.276533912038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45967.276533912038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45967.276533912038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45967.276533912038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45967.276533912038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45967.276533912038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45967.276533912038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45967.276533912038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45967.276533912038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45967.276533912038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45967.276533912038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45967.276533912038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45967.276533912038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45967.276533912038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45967.276533912038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45967.276533912038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45967.276533912038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45967.276533912038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45967.276533912038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45967.276533912038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45967.276533912038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45967.276533912038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45967.276533912038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45967.276533912038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45967.276533912038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45967.276533912038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45967.276533912038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45967.276533912038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45967.276533912038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45967.276533912038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45967.276533912038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45967.276533912038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45967.276533912038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45967.276533912038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45967.276533912038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45967.276533912038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45967.276533912038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45967.276533912038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45967.276533912038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45967.276533912038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45967.276533912038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45967.276533912038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45967.276533912038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45967.276533912038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45967.276533912038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45967.276533912038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45967.276533912038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45967.276533912038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45967.276533912038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45967.276533912038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45967.276533912038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45967.276533912038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45967.276533912038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45967.276533912038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45967.276533912038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45967.276533912038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45967.276533912038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45967.276533912038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45967.276533912038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45967.276533912038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45967.276533912038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45967.276533912038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45967.276533912038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45967.276533912038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45967.276533912038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45967.276533912038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45967.276533912038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45967.276533912038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45967.276533912038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45967.276533912038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45967.276533912038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45967.276533912038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45967.276533912038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45967.276533912038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45967.276533912038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45967.276533912038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45967.276533912038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45967.276533912038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45967.276533912038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45967.276533912038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45967.276533912038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45967.276533912038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45967.276533912038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45967.276533912038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45967.276533912038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45967.276533912038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45967.276533912038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45967.276533912038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45967.276533912038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45967.276533912038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45967.276533912038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45967.276533912038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45967.276533912038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45967.276533912038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45967.276533912038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45967.276533912038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45967.276533912038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45967.276533912038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45967.276533912038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45967.276533912038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45967.276533912038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45967.276533912038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45967.276533912038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45967.276533912038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45967.276533912038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45967.276533912038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45967.276533912038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45967.276533912038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45967.276533912038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45967.276533912038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45967.276533912038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45967.276533912038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45967.276533912038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45967.276533912038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45967.276533912038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45967.276533912038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45967.276533912038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45967.276533912038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45967.276533912038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45967.276533912038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45967.276533912038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45967.276533912038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45967.276533912038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45967.276533912038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45967.276533912038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45967.276533912038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45967.276533912038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45967.276533912038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45967.276533912038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45967.276533912038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45967.276533912038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45967.276533912038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45967.276533912038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45967.276533912038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45967.276533912038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45967.276533912038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45967.276533912038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45967.276533912038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45967.276533912038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45967.276533912038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45967.276533912038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45967.276533912038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45967.276533912038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45967.276533912038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45967.276533912038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45967.276533912038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45967.276533912038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45967.276533912038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45967.276533912038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45967.276533912038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45967.276533912038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45967.276533912038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45967.276533912038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45967.276533912038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45967.276533912038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45967.276533912038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45967.276533912038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45967.276533912038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45967.276533912038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45967.276533912038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45967.276533912038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45967.276533912038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45967.276533912038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45967.276533912038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45967.276533912038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45967.276533912038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45967.276533912038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45967.276533912038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45967.276533912038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45967.276533912038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45967.276533912038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45967.276533912038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45967.276533912038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45967.276533912038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45967.276533912038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45967.276533912038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45967.276533912038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45967.276533912038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45967.276533912038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45967.276533912038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45967.276533912038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45967.276533912038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45967.276533912038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45967.276533912038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45967.276533912038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45967.276533912038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45967.276533912038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45967.276533912038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45967.276533912038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45967.276533912038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45967.276533912038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45967.276533912038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45967.276533912038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45967.276533912038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45967.276533912038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45967.276533912038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45967.276533912038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45967.276533912038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45967.276533912038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45967.276533912038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45967.276533912038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45967.276533912038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45967.276533912038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45967.276533912038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45967.276533912038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45967.276533912038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45967.276533912038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45967.276533912038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45967.276533912038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45967.276533912038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45967.276533912038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45967.276533912038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45967.276533912038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45967.276533912038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45967.276533912038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45967.276533912038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45967.276533912038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45967.276533912038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45967.276533912038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45967.276533912038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45967.276533912038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45967.276533912038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45967.276533912038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45967.276533912038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45967.276533912038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45967.276533912038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45967.276533912038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45967.276533912038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45967.276533912038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45967.276533912038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45967.276533912038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45967.276533912038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45967.276533912038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45967.276533912038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45967.276533912038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45967.276533912038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45967.276533912038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45967.276533912038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45967.276533912038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45967.276533912038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45967.276533912038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45967.276533912038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45967.276533912038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45967.276533912038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45967.276533912038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45967.276533912038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45967.276533912038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45967.276533912038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45967.276533912038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45967.276533912038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45967.276533912038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45967.276533912038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45967.276533912038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45967.276533912038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45967.276533912038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45967.276533912038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45967.276533912038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45967.276533912038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45967.276533912038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45967.276533912038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45967.276533912038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45967.276533912038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45967.276533912038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45967.276533912038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45967.276533912038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45967.276533912038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45967.276533912038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45967.276533912038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45967.276533912038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45967.276533912038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45967.276533912038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45967.276533912038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45967.276533912038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45967.276533912038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45967.276533912038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45967.276533912038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45967.276533912038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45967.276533912038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45967.276533912038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45967.276533912038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45967.276533912038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45967.276533912038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45967.276533912038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45967.276533912038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45967.276533912038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45967.276533912038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45967.276533912038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45967.276533912038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45967.276533912038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45967.276533912038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45967.276533912038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45967.276533912038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45967.276533912038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45967.276533912038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45967.276533912038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45967.276533912038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45967.276533912038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45967.276533912038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45967.276533912038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45967.276533912038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45967.276533912038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45967.276533912038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45967.276533912038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45967.276533912038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45967.276533912038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45967.276533912038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45967.276533912038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45967.276533912038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45967.276533912038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45967.276533912038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45967.276533912038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45967.276533912038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45967.276533912038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45967.276533912038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45967.276533912038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45967.276533912038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45967.276533912038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45967.276533912038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45967.276533912038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45967.276533912038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45967.276533912038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45967.276533912038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45967.276533912038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45967.276533912038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45967.276533912038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45967.276533912038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45967.276533912038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45967.276533912038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45967.276533912038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45967.276533912038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45967.276533912038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45967.276533912038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45967.276533912038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45967.276533912038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45967.276533912038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45967.276533912038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45967.276533912038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45967.276533912038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45967.276533912038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45967.276533912038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45967.276533912038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45967.276533912038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45967.276533912038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45967.276533912038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45967.276533912038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45967.276533912038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45967.276533912038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45967.276533912038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45967.276533912038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45967.276533912038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45967.276533912038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45967.276533912038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45967.276533912038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45967.276533912038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45967.276533912038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45967.276533912038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45967.276533912038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45967.276533912038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45967.276533912038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45967.276533912038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45967.276533912038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45967.276533912038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45967.276533912038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45967.276533912038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45967.276533912038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45967.276533912038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45967.276533912038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45967.276533912038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45967.276533912038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45967.276533912038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45967.276533912038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45967.276533912038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45967.276533912038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45967.276533912038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45967.276533912038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45967.276533912038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45967.276533912038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45967.276533912038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45967.276533912038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45967.276533912038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45967.276533912038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45967.276533912038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45967.276533912038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45967.276533912038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45967.276533912038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45967.276533912038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45967.276533912038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45967.276533912038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45967.276533912038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45967.276533912038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45967.276533912038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45967.276533912038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45967.276533912038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45967.276533912038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45967.276533912038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45967.276533912038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45967.276533912038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45967.276533912038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45967.276533912038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45967.276533912038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45967.276533912038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45967.276533912038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45967.276533912038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45967.276533912038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45967.276533912038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45967.276533912038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45967.276533912038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45967.276533912038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45967.276533912038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45967.276533912038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45967.276533912038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45967.276533912038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45967.276533912038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45967.276533912038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45967.276533912038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45967.276533912038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45967.276533912038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45967.276533912038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45967.276533912038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45967.276533912038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45967.276533912038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45967.276533912038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45967.276533912038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45967.276533912038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45967.276533912038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45967.276533912038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45967.276533912038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45967.276533912038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45967.276533912038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45967.276533912038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45967.276533912038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45967.276533912038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45967.276533912038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45967.276533912038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45967.276533912038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45967.276533912038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45967.276533912038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45967.276533912038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45967.276533912038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45967.276533912038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45967.276533912038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45967.276533912038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45967.276533912038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45967.276533912038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45967.276533912038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45967.276533912038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45967.276533912038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45967.276533912038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45967.276533912038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45967.276533912038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45967.276533912038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45967.276533912038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45967.276533912038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45967.276533912038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45967.276533912038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45967.276533912038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45967.276533912038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45967.276533912038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45967.276533912038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45967.276533912038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45967.276533912038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45967.276533912038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45967.276533912038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45967.276533912038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45967.276533912038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45967.276533912038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45967.276533912038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45967.276533912038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45967.276533912038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45967.276533912038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45967.276533912038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45967.276533912038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45967.276533912038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45967.276533912038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45967.276533912038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45967.276533912038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45967.276533912038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45967.276533912038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45967.276533912038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45967.276533912038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45967.276533912038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45967.276533912038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45967.276533912038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45967.276533912038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45967.276533912038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45967.276533912038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45967.276533912038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45967.276533912038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45967.276533912038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45967.276533912038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45967.276533912038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45967.276533912038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45967.276533912038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45967.276533912038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45967.276533912038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45967.276533912038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45967.276533912038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45967.276533912038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45967.276533912038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45967.276533912038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45967.276533912038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45967.276533912038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45967.276533912038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45967.276533912038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45967.276533912038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45967.276533912038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45967.276533912038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45967.276533912038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45967.276533912038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45967.276533912038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45967.276533912038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45967.276533912038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45967.276533912038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45967.276533912038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45967.276533912038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45967.276533912038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45967.276533912038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45967.276533912038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45967.276533912038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45967.276533912038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45967.276533912038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45967.276533912038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45967.276533912038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45967.276533912038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45967.276533912038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45967.276533912038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45967.276533912038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45967.276533912038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45967.276533912038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45967.276533912038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45967.276533912038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45967.276533912038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45967.276533912038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45967.276533912038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45967.276533912038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45967.276533912038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45967.276533912038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45967.276533912038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45967.276533912038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45967.276533912038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45967.276533912038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45967.276533912038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45967.276533912038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45967.276533912038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45967.276533912038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45967.276533912038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45967.276533912038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45967.276533912038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45967.276533912038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45967.276533912038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45967.276533912038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45967.276533912038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45967.276533912038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45967.276533912038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45967.276533912038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45967.276533912038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45967.276533912038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45967.276533912038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45967.276533912038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45967.276533912038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45967.276533912038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45967.276533912038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45967.276533912038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45967.276533912038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45967.276533912038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45967.276533912038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45967.276533912038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45967.276533912038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45967.276533912038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45967.276533912038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45967.276533912038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45967.276533912038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45967.276533912038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45967.276533912038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45967.276533912038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45967.276533912038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45967.276533912038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45967.276533912038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45967.276533912038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45967.276533912038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45967.276533912038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45967.276533912038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45967.276533912038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45967.276533912038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45967.276533912038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45967.276533912038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45967.276533912038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45967.276533912038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45967.276533912038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45967.276533912038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45967.276533912038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45967.276533912038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45967.276533912038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45967.276533912038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45967.276533912038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45967.276533912038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45967.276533912038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45967.276533912038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45967.276533912038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45967.276533912038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45967.276533912038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45967.276533912038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45967.276533912038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45967.276533912038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45967.276533912038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45967.276533912038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45967.276533912038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45967.276533912038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45967.276533912038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45967.276533912038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45967.276533912038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45967.276533912038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45967.276533912038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45967.276533912038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45967.276533912038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45967.276533912038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45967.276533912038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45967.276533912038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45967.276533912038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45967.276533912038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45967.276533912038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45967.276533912038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45967.276533912038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45967.276533912038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45967.276533912038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45967.276533912038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45967.276533912038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45967.276533912038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45967.276533912038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45967.276533912038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45967.276533912038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45967.276533912038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45967.276533912038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45967.276533912038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45967.276533912038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45967.276533912038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45967.276533912038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45967.276533912038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45967.276533912038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45967.276533912038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45967.276533912038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45967.276533912038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45967.276533912038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45967.276533912038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45967.276533912038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45967.276533912038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45967.276533912038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45967.276533912038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45967.276533912038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45967.276533912038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45967.276533912038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45967.276533912038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45967.276533912038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45967.276533912038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45967.276533912038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45967.276533912038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45967.276533912038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45967.276533912038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45967.276533912038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45967.276533912038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45967.276533912038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45967.276533912038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45967.276533912038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45967.276533912038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45967.276533912038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45967.276533912038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45967.276533912038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45967.276533912038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45967.276533912038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45967.276533912038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45967.276533912038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45967.276533912038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45967.276533912038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45967.276533912038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45967.276533912038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45967.276533912038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45967.276533912038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45967.276533912038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45967.276533912038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45967.276533912038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45967.276533912038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45967.276533912038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45967.276533912038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45967.276533912038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45967.276533912038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45967.276533912038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45967.276533912038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45967.276533912038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45967.276533912038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45967.276533912038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45967.276533912038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45967.276533912038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45967.276533912038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45967.276533912038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45967.276533912038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45967.276533912038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45967.276533912038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45967.276533912038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45967.276533912038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45967.276533912038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45967.276533912038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45967.276533912038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45967.276533912038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45967.276533912038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45967.276533912038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45967.276533912038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45967.276533912038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45967.276533912038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45967.276533912038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45967.276533912038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45967.276533912038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45967.276533912038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45967.276533912038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45967.276533912038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45967.276533912038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45967.276533912038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45967.276533912038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45967.276533912038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45967.276533912038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45967.276533912038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45967.276533912038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45967.276533912038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45967.276533912038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45967.276533912038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45967.276533912038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45967.276533912038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45967.276533912038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45967.276533912038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45967.276533912038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45967.276533912038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45967.276533912038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45967.276533912038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45967.276533912038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45967.276533912038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45967.276533912038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45967.276533912038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45967.276533912038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45967.276533912038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45967.276533912038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45967.276533912038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45967.276533912038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45967.276533912038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45967.276533912038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45967.276533912038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45967.276533912038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45967.276533912038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45967.276533912038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45967.276533912038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45967.276533912038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45967.276533912038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45967.276533912038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45967.276533912038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45967.276533912038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45967.276533912038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45967.276533912038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45967.276533912038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45967.276533912038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45967.276533912038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45967.276533912038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45967.276533912038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45967.276533912038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45967.276533912038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45967.276533912038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45967.276533912038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45967.276533912038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45967.276533912038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45967.276533912038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45967.276533912038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45967.276533912038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45967.276533912038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45967.276533912038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45967.276533912038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45967.276533912038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45967.276533912038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45967.276533912038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45967.276533912038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45967.276533912038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45967.276533912038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45967.276533912038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45967.276533912038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45967.276533912038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45967.276533912038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45967.276533912038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45967.276533912038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45967.276533912038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45967.276533912038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45967.276533912038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45967.276533912038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45967.276533912038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45967.276533912038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263.79581631944166</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0.49303854166646488</v>
      </c>
      <c r="H3" s="120">
        <v>45966.777777777781</v>
      </c>
      <c r="I3" s="116" t="str">
        <f>IFERROR(VLOOKUP(D3,DB!A:F,6,0),"")</f>
        <v>Generator-SG</v>
      </c>
      <c r="J3" s="116" t="str">
        <f>IFERROR(VLOOKUP(D3,DB!A:G,7,0),"")</f>
        <v>Dead</v>
      </c>
      <c r="K3" s="122" t="s">
        <v>39116</v>
      </c>
      <c r="L3" s="118" t="str">
        <f>IFERROR(VLOOKUP(D3,DB!A:I,9,0),"")</f>
        <v>Latis</v>
      </c>
    </row>
    <row r="4" spans="1:16" ht="15" customHeight="1">
      <c r="A4" s="116" t="s">
        <v>39117</v>
      </c>
      <c r="B4" s="116" t="str">
        <f>IFERROR(VLOOKUP(D4,DB!A:K,11,0),"")</f>
        <v>R4</v>
      </c>
      <c r="C4" s="117">
        <v>1</v>
      </c>
      <c r="D4" s="92" t="s">
        <v>36478</v>
      </c>
      <c r="E4" s="95" t="s">
        <v>39021</v>
      </c>
      <c r="F4" s="120">
        <v>45966.923611111109</v>
      </c>
      <c r="G4" s="121">
        <f ca="1">IFERROR(NOW()-F4,"")</f>
        <v>0.35292280092835426</v>
      </c>
      <c r="H4" s="120">
        <v>45966.917939814812</v>
      </c>
      <c r="I4" s="116" t="str">
        <f>IFERROR(VLOOKUP(D4,DB!A:F,6,0),"")</f>
        <v>Generator-SG</v>
      </c>
      <c r="J4" s="116" t="str">
        <f>IFERROR(VLOOKUP(D4,DB!A:G,7,0),"")</f>
        <v>Dead</v>
      </c>
      <c r="K4" s="122" t="s">
        <v>39118</v>
      </c>
      <c r="L4" s="118" t="str">
        <f>IFERROR(VLOOKUP(D4,DB!A:I,9,0),"")</f>
        <v>Latis</v>
      </c>
    </row>
    <row r="5" spans="1:16" ht="15" customHeight="1">
      <c r="A5" s="116"/>
      <c r="B5" s="116" t="str">
        <f>IFERROR(VLOOKUP(D5,DB!A:K,11,0),"")</f>
        <v/>
      </c>
      <c r="C5" s="117"/>
      <c r="D5" s="92"/>
      <c r="E5" s="95"/>
      <c r="F5" s="120"/>
      <c r="G5" s="121">
        <f ca="1">IFERROR(NOW()-F5,"")</f>
        <v>45967.276533912038</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45967.276533912038</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45967.276533912038</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45967.276533912038</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45967.276533912038</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45967.276533912038</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45967.276533912038</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45967.276533912038</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45967.276533912038</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45967.276533912038</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45967.276533912038</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45967.276533912038</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45967.276533912038</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45967.276533912038</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45967.276533912038</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45967.276533912038</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45967.276533912038</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45967.276533912038</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45967.276533912038</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45967.276533912038</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45967.276533912038</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45967.276533912038</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45967.276533912038</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45967.276533912038</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45967.276533912038</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45967.276533912038</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45967.276533912038</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45967.276533912038</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45967.276533912038</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45967.276533912038</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45967.276533912038</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39119</v>
      </c>
      <c r="B2" s="37" t="str">
        <f>IFERROR(VLOOKUP(D2,DB!A:K,11,0),"")</f>
        <v>R5</v>
      </c>
      <c r="C2" s="37">
        <v>3</v>
      </c>
      <c r="D2" s="115" t="s">
        <v>36011</v>
      </c>
      <c r="E2" s="37" t="s">
        <v>39021</v>
      </c>
      <c r="F2" s="38">
        <v>45891.832060185188</v>
      </c>
      <c r="G2" s="138">
        <f ca="1">IFERROR(NOW()-F2,"")</f>
        <v>75.444473726849537</v>
      </c>
      <c r="H2" s="38">
        <v>45891.790393518517</v>
      </c>
      <c r="I2" s="37" t="str">
        <f>IFERROR(VLOOKUP(D2,DB!A:F,6,0),"")</f>
        <v>Generator-SG</v>
      </c>
      <c r="J2" s="37" t="str">
        <f>IFERROR(VLOOKUP(D2,DB!A:G,7,0),"")</f>
        <v>Vandalized</v>
      </c>
      <c r="K2" s="37" t="s">
        <v>39120</v>
      </c>
      <c r="L2" s="37" t="str">
        <f>IFERROR(VLOOKUP(D2,DB!A:I,9,0),"")</f>
        <v>Latis</v>
      </c>
      <c r="M2" s="114"/>
    </row>
    <row r="3" spans="1:13" ht="30.75">
      <c r="A3" s="37" t="s">
        <v>39121</v>
      </c>
      <c r="B3" s="37" t="str">
        <f>IFERROR(VLOOKUP(D3,DB!A:K,11,0),"")</f>
        <v>R5</v>
      </c>
      <c r="C3" s="37">
        <v>1</v>
      </c>
      <c r="D3" s="37" t="s">
        <v>33268</v>
      </c>
      <c r="E3" s="37" t="s">
        <v>39102</v>
      </c>
      <c r="F3" s="38">
        <v>45926.188877314817</v>
      </c>
      <c r="G3" s="138">
        <f t="shared" ref="G3" ca="1" si="0">IFERROR(NOW()-F3,"")</f>
        <v>41.087656597221212</v>
      </c>
      <c r="H3" s="38">
        <v>45926.158159722225</v>
      </c>
      <c r="I3" s="37" t="str">
        <f>IFERROR(VLOOKUP(D3,DB!A:F,6,0),"")</f>
        <v>SCECO</v>
      </c>
      <c r="J3" s="37" t="str">
        <f>IFERROR(VLOOKUP(D3,DB!A:G,7,0),"")</f>
        <v>Good</v>
      </c>
      <c r="K3" s="37" t="s">
        <v>39122</v>
      </c>
      <c r="L3" s="37" t="str">
        <f>IFERROR(VLOOKUP(D3,DB!A:I,9,0),"")</f>
        <v>Latis</v>
      </c>
      <c r="M3" s="114"/>
    </row>
    <row r="4" spans="1:13" ht="48" customHeight="1">
      <c r="A4" s="146" t="s">
        <v>39123</v>
      </c>
      <c r="B4" s="146" t="str">
        <f>IFERROR(VLOOKUP(D4,DB!A:K,11,0),"")</f>
        <v>R5</v>
      </c>
      <c r="C4" s="146">
        <v>1</v>
      </c>
      <c r="D4" s="146" t="s">
        <v>34758</v>
      </c>
      <c r="E4" s="146" t="s">
        <v>39102</v>
      </c>
      <c r="F4" s="147">
        <v>45948.661111111112</v>
      </c>
      <c r="G4" s="148">
        <f ca="1">IFERROR(NOW()-F4,"")</f>
        <v>18.615422800925444</v>
      </c>
      <c r="H4" s="147">
        <v>45948.661111111112</v>
      </c>
      <c r="I4" s="146" t="str">
        <f>IFERROR(VLOOKUP(D4,DB!A:F,6,0),"")</f>
        <v>SCECO</v>
      </c>
      <c r="J4" s="146" t="str">
        <f>IFERROR(VLOOKUP(D4,DB!A:G,7,0),"")</f>
        <v>Dead</v>
      </c>
      <c r="K4" s="146" t="s">
        <v>39124</v>
      </c>
      <c r="L4" s="146" t="str">
        <f>IFERROR(VLOOKUP(D4,DB!A:I,9,0),"")</f>
        <v>Latis</v>
      </c>
    </row>
    <row r="5" spans="1:13" ht="15">
      <c r="A5" s="146" t="s">
        <v>39125</v>
      </c>
      <c r="B5" s="146" t="str">
        <f>IFERROR(VLOOKUP(D5,DB!A:K,11,0),"")</f>
        <v>R5</v>
      </c>
      <c r="C5" s="146">
        <v>1</v>
      </c>
      <c r="D5" s="146" t="s">
        <v>32330</v>
      </c>
      <c r="E5" s="146" t="s">
        <v>39021</v>
      </c>
      <c r="F5" s="147">
        <v>45966.952418981484</v>
      </c>
      <c r="G5" s="148">
        <f ca="1">IFERROR(NOW()-F5,"")</f>
        <v>0.32411493055406027</v>
      </c>
      <c r="H5" s="147">
        <v>45966.946793981479</v>
      </c>
      <c r="I5" s="146" t="str">
        <f>IFERROR(VLOOKUP(D5,DB!A:F,6,0),"")</f>
        <v>SCECO</v>
      </c>
      <c r="J5" s="146" t="str">
        <f>IFERROR(VLOOKUP(D5,DB!A:G,7,0),"")</f>
        <v>Dead</v>
      </c>
      <c r="K5" s="146" t="s">
        <v>39126</v>
      </c>
      <c r="L5" s="146" t="str">
        <f>IFERROR(VLOOKUP(D5,DB!A:I,9,0),"")</f>
        <v>Latis</v>
      </c>
    </row>
    <row r="6" spans="1:13" ht="15">
      <c r="A6" s="146"/>
      <c r="B6" s="146" t="str">
        <f>IFERROR(VLOOKUP(D6,DB!A:K,11,0),"")</f>
        <v/>
      </c>
      <c r="C6" s="146"/>
      <c r="D6" s="146"/>
      <c r="E6" s="146"/>
      <c r="F6" s="147"/>
      <c r="G6" s="148">
        <f ca="1">IFERROR(NOW()-F6,"")</f>
        <v>45967.276533912038</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45967.276533912038</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45967.276533912038</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45967.276533912038</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45967.276533912038</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45967.276533912038</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45967.276533912038</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45967.276533912038</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45967.276533912038</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45967.276533912038</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45967.276533912038</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45967.276533912038</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45967.276533912038</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45967.276533912038</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45967.276533912038</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45967.276533912038</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45967.276533912038</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45967.276533912038</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45967.276533912038</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45967.276533912038</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45967.276533912038</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45967.276533912038</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45967.276533912038</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45967.276533912038</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45967.276533912038</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45967.276533912038</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45967.276533912038</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45967.276533912038</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45967.276533912038</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45967.276533912038</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45967.276533912038</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45967.276533912038</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45967.276533912038</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45967.276533912038</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45967.276533912038</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45967.276533912038</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45967.276533912038</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45967.276533912038</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45967.276533912038</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45967.276533912038</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45967.276533912038</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45967.276533912038</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45967.276533912038</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45967.276533912038</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45967.276533912038</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45967.276533912038</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45967.276533912038</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45967.276533912038</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45967.276533912038</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45967.276533912038</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45967.276533912038</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45967.276533912038</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45967.276533912038</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45967.276533912038</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45967.276533912038</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45967.276533912038</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45967.276533912038</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45967.276533912038</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45967.276533912038</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45967.276533912038</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45967.276533912038</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45967.276533912038</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45967.276533912038</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45967.276533912038</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45967.276533912038</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45967.276533912038</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45967.276533912038</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45967.276533912038</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45967.276533912038</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45967.276533912038</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45967.276533912038</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45967.276533912038</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45967.276533912038</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45967.276533912038</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45967.276533912038</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45967.276533912038</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45967.276533912038</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45967.276533912038</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45967.276533912038</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45967.276533912038</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45967.276533912038</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45967.276533912038</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45967.276533912038</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45967.276533912038</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45967.276533912038</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45967.276533912038</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45967.276533912038</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45967.276533912038</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45967.276533912038</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45967.276533912038</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45967.276533912038</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45967.276533912038</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45967.276533912038</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45967.276533912038</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45967.276533912038</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45967.276533912038</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45967.276533912038</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45967.276533912038</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45967.276533912038</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45967.276533912038</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45967.276533912038</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45967.276533912038</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45967.276533912038</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45967.276533912038</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45967.276533912038</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45967.276533912038</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45967.276533912038</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45967.276533912038</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45967.276533912038</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45967.276533912038</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45967.276533912038</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45967.276533912038</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45967.276533912038</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45967.276533912038</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45967.276533912038</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45967.276533912038</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45967.276533912038</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45967.276533912038</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45967.276533912038</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45967.276533912038</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45967.276533912038</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45967.276533912038</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45967.276533912038</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45967.276533912038</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45967.276533912038</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45967.276533912038</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45967.276533912038</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45967.276533912038</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45967.276533912038</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45967.276533912038</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45967.276533912038</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45967.276533912038</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45967.276533912038</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45967.276533912038</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45967.276533912038</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45967.276533912038</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45967.276533912038</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45967.276533912038</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45967.276533912038</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45967.276533912038</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45967.276533912038</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45967.276533912038</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45967.276533912038</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45967.276533912038</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45967.276533912038</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45967.276533912038</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45967.276533912038</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45967.276533912038</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45967.276533912038</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45967.276533912038</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45967.276533912038</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45967.276533912038</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45967.276533912038</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45967.276533912038</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45967.276533912038</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45967.276533912038</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45967.276533912038</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45967.276533912038</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45967.276533912038</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45967.276533912038</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45967.276533912038</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45967.276533912038</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45967.276533912038</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45967.276533912038</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45967.276533912038</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45967.276533912038</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45967.276533912038</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45967.276533912038</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45967.276533912038</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45967.276533912038</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45967.276533912038</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45967.276533912038</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45967.276533912038</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45967.276533912038</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45967.276533912038</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45967.276533912038</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45967.276533912038</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45967.276533912038</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45967.276533912038</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45967.276533912038</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45967.276533912038</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45967.276533912038</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45967.276533912038</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45967.276533912038</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45967.276533912038</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45967.276533912038</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45967.276533912038</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45967.276533912038</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45967.276533912038</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45967.276533912038</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45967.276533912038</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45967.276533912038</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45967.276533912038</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45967.276533912038</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45967.276533912038</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45967.276533912038</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45967.276533912038</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45967.276533912038</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45967.276533912038</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45967.276533912038</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45967.276533912038</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45967.276533912038</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45967.276533912038</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45967.276533912038</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45967.276533912038</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45967.276533912038</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45967.276533912038</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45967.276533912038</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45967.276533912038</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45967.276533912038</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45967.276533912038</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45967.276533912038</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45967.276533912038</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45967.276533912038</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45967.276533912038</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45967.276533912038</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45967.276533912038</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45967.276533912038</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45967.276533912038</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45967.276533912038</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45967.276533912038</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45967.276533912038</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45967.276533912038</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45967.276533912038</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45967.276533912038</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45967.276533912038</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45967.276533912038</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45967.276533912038</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45967.276533912038</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45967.276533912038</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45967.276533912038</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45967.276533912038</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45967.276533912038</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45967.276533912038</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45967.276533912038</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45967.276533912038</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45967.276533912038</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45967.276533912038</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45967.276533912038</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45967.276533912038</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45967.276533912038</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45967.276533912038</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45967.276533912038</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45967.276533912038</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45967.276533912038</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45967.276533912038</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45967.276533912038</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45967.276533912038</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45967.276533912038</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45967.276533912038</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45967.276533912038</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45967.276533912038</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45967.276533912038</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45967.276533912038</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45967.276533912038</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45967.276533912038</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45967.276533912038</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45967.276533912038</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45967.276533912038</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45967.276533912038</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45967.276533912038</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45967.276533912038</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45967.276533912038</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45967.276533912038</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45967.276533912038</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45967.276533912038</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45967.276533912038</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45967.276533912038</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45967.276533912038</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45967.276533912038</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45967.276533912038</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45967.276533912038</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45967.276533912038</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45967.276533912038</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45967.276533912038</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45967.276533912038</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45967.276533912038</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45967.276533912038</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45967.276533912038</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45967.276533912038</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45967.276533912038</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45967.276533912038</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45967.276533912038</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45967.276533912038</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45967.276533912038</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45967.276533912038</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45967.276533912038</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45967.276533912038</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45967.276533912038</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45967.276533912038</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45967.276533912038</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45967.276533912038</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45967.276533912038</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45967.276533912038</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45967.276533912038</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45967.276533912038</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45967.276533912038</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45967.276533912038</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45967.276533912038</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45967.276533912038</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45967.276533912038</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45967.276533912038</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45967.276533912038</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45967.276533912038</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45967.276533912038</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45967.276533912038</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45967.276533912038</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45967.276533912038</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45967.276533912038</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45967.276533912038</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45967.276533912038</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45967.276533912038</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45967.276533912038</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45967.276533912038</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45967.276533912038</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45967.276533912038</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45967.276533912038</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45967.276533912038</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45967.276533912038</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45967.276533912038</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45967.276533912038</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45967.276533912038</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45967.276533912038</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45967.276533912038</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45967.276533912038</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45967.276533912038</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45967.276533912038</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45967.276533912038</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45967.276533912038</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45967.276533912038</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2025-11-06T03:38:55Z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